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C:\Users\ZX23908\Downloads\"/>
    </mc:Choice>
  </mc:AlternateContent>
  <xr:revisionPtr revIDLastSave="0" documentId="13_ncr:1_{F4E088EC-6DDD-42D9-BA4A-F63FF86E76E9}" xr6:coauthVersionLast="47" xr6:coauthVersionMax="47" xr10:uidLastSave="{00000000-0000-0000-0000-000000000000}"/>
  <bookViews>
    <workbookView xWindow="-60" yWindow="-60" windowWidth="28920" windowHeight="15600" xr2:uid="{C0398722-EC92-4904-AF04-397CB02ED0C5}"/>
  </bookViews>
  <sheets>
    <sheet name="全国" sheetId="1" r:id="rId1"/>
    <sheet name="コスト参照" sheetId="2" r:id="rId2"/>
    <sheet name="形名一覧 " sheetId="11" r:id="rId3"/>
    <sheet name="DATA" sheetId="12" r:id="rId4"/>
    <sheet name="ランコス" sheetId="13" r:id="rId5"/>
    <sheet name="試算条件" sheetId="14" r:id="rId6"/>
  </sheets>
  <externalReferences>
    <externalReference r:id="rId7"/>
    <externalReference r:id="rId8"/>
    <externalReference r:id="rId9"/>
    <externalReference r:id="rId10"/>
    <externalReference r:id="rId11"/>
    <externalReference r:id="rId12"/>
    <externalReference r:id="rId13"/>
    <externalReference r:id="rId14"/>
  </externalReferences>
  <definedNames>
    <definedName name="_0105">[1]た!#REF!</definedName>
    <definedName name="_0205">[1]た!#REF!</definedName>
    <definedName name="_0305">[1]た!#REF!</definedName>
    <definedName name="_031">[1]C0A10Z01!#REF!</definedName>
    <definedName name="_032">[1]C0A10Z01!#REF!</definedName>
    <definedName name="_033">[1]C0A10Z01!#REF!</definedName>
    <definedName name="_0405">[1]た!#REF!</definedName>
    <definedName name="_0505">[1]た!#REF!</definedName>
    <definedName name="_0605">[1]た!#REF!</definedName>
    <definedName name="_0705">[1]た!#REF!</definedName>
    <definedName name="_0805">[1]た!#REF!</definedName>
    <definedName name="_0905">[1]た!#REF!</definedName>
    <definedName name="_1005">[1]た!#REF!</definedName>
    <definedName name="_1101">[1]た!#REF!</definedName>
    <definedName name="_1102">[1]た!#REF!</definedName>
    <definedName name="_1103">[1]た!#REF!</definedName>
    <definedName name="_1104">[1]た!#REF!</definedName>
    <definedName name="_1105">[1]た!#REF!</definedName>
    <definedName name="_1201">[1]た!#REF!</definedName>
    <definedName name="_1202">[1]た!#REF!</definedName>
    <definedName name="_1203">[1]た!#REF!</definedName>
    <definedName name="_1204">[1]た!#REF!</definedName>
    <definedName name="_1205">[1]た!#REF!</definedName>
    <definedName name="_1301">[1]た!#REF!</definedName>
    <definedName name="_1302">[1]た!#REF!</definedName>
    <definedName name="_1303">[1]た!#REF!</definedName>
    <definedName name="_1304">[1]た!#REF!</definedName>
    <definedName name="_1305">[1]た!#REF!</definedName>
    <definedName name="_1401">[1]た!#REF!</definedName>
    <definedName name="_1402">[1]た!#REF!</definedName>
    <definedName name="_1403">[1]た!#REF!</definedName>
    <definedName name="_1404">[1]た!#REF!</definedName>
    <definedName name="_1405">[1]た!#REF!</definedName>
    <definedName name="_1501">[1]た!#REF!</definedName>
    <definedName name="_1502">[1]た!#REF!</definedName>
    <definedName name="_1503">[1]た!#REF!</definedName>
    <definedName name="_1504">[1]た!#REF!</definedName>
    <definedName name="_1505">[1]た!#REF!</definedName>
    <definedName name="_151">[1]C0B10Z01!#REF!</definedName>
    <definedName name="_152">[1]C0B10Z01!#REF!</definedName>
    <definedName name="_153">[1]C0B10Z01!#REF!</definedName>
    <definedName name="_1601">[1]た!#REF!</definedName>
    <definedName name="_1602">[1]た!#REF!</definedName>
    <definedName name="_1603">[1]た!#REF!</definedName>
    <definedName name="_1604">[1]た!#REF!</definedName>
    <definedName name="_1605">[1]た!#REF!</definedName>
    <definedName name="_161">[1]C0B10Z01!#REF!</definedName>
    <definedName name="_162">[1]C0B10Z01!#REF!</definedName>
    <definedName name="_163">[1]C0B10Z01!#REF!</definedName>
    <definedName name="_1701">[1]た!#REF!</definedName>
    <definedName name="_1702">[1]た!#REF!</definedName>
    <definedName name="_1703">[1]た!#REF!</definedName>
    <definedName name="_1704">[1]た!#REF!</definedName>
    <definedName name="_1705">[1]た!#REF!</definedName>
    <definedName name="_171">[1]C0B10Z01!#REF!</definedName>
    <definedName name="_172">[1]C0B10Z01!#REF!</definedName>
    <definedName name="_173">[1]C0B10Z01!#REF!</definedName>
    <definedName name="_1CJ1_">#REF!</definedName>
    <definedName name="_2CJ6_">#REF!</definedName>
    <definedName name="_3CJ7_">#REF!</definedName>
    <definedName name="_4CR3_">#REF!</definedName>
    <definedName name="_9995">[1]た!#REF!</definedName>
    <definedName name="_A147３２３">#REF!</definedName>
    <definedName name="_xlnm._FilterDatabase" localSheetId="4" hidden="1">[2]元データ!$B$47:$M$82</definedName>
    <definedName name="_LYJ">[1]C0B10Z01!#REF!</definedName>
    <definedName name="_T1H">[1]C0A10Z01!#REF!</definedName>
    <definedName name="_T1S">[1]C0A10Z01!#REF!</definedName>
    <definedName name="_T2H">[1]C0A10Z01!#REF!</definedName>
    <definedName name="_TYH">[1]C0A10Z01!#REF!</definedName>
    <definedName name="_ZZZ5">[1]た!#REF!</definedName>
    <definedName name="CHO1J">#REF!</definedName>
    <definedName name="CHO1N">#REF!</definedName>
    <definedName name="CHO2J">#REF!</definedName>
    <definedName name="CHO2N">#REF!</definedName>
    <definedName name="CHO3J">#REF!</definedName>
    <definedName name="CHO3N">#REF!</definedName>
    <definedName name="CHO4J">#REF!</definedName>
    <definedName name="CHO4N">#REF!</definedName>
    <definedName name="CRIN">#REF!</definedName>
    <definedName name="Ｃです">#REF!</definedName>
    <definedName name="_xlnm.Print_Area" localSheetId="4">ランコス!$A$1:$AF$86</definedName>
    <definedName name="_xlnm.Print_Area" localSheetId="2">'形名一覧 '!$A$1:$I$51</definedName>
    <definedName name="_xlnm.Print_Area" localSheetId="0">全国!$B$1:$O$57</definedName>
    <definedName name="_xlnm.Print_Area">[3]輸入計画!$B$2:$V$164</definedName>
    <definedName name="_xlnm.Print_Titles" localSheetId="2">'形名一覧 '!$A:$E,'形名一覧 '!$1:$1</definedName>
    <definedName name="_xlnm.Print_Titles" localSheetId="5">試算条件!$A:$A,試算条件!$3:$3</definedName>
    <definedName name="R_eq">[4]光熱費!$N$16</definedName>
    <definedName name="R_gas">[4]光熱費!$N$20</definedName>
    <definedName name="R_lp">[4]光熱費!$N$24</definedName>
    <definedName name="SHO1J">#REF!</definedName>
    <definedName name="SHO1N">#REF!</definedName>
    <definedName name="SHO2J">#REF!</definedName>
    <definedName name="SHO2N">#REF!</definedName>
    <definedName name="SHO3J">#REF!</definedName>
    <definedName name="SHO3N">#REF!</definedName>
    <definedName name="SHO4J">#REF!</definedName>
    <definedName name="SHO4N">#REF!</definedName>
    <definedName name="SKL_sum0">#REF!</definedName>
    <definedName name="SKL_sum1">#REF!</definedName>
    <definedName name="SKL_sum10">#REF!</definedName>
    <definedName name="SKL_sum100">#REF!</definedName>
    <definedName name="SKL_sum101">#REF!</definedName>
    <definedName name="SKL_sum102">#REF!</definedName>
    <definedName name="SKL_sum103">#REF!</definedName>
    <definedName name="SKL_sum104">#REF!</definedName>
    <definedName name="SKL_sum105">#REF!</definedName>
    <definedName name="SKL_sum106">#REF!</definedName>
    <definedName name="SKL_sum107">#REF!</definedName>
    <definedName name="SKL_sum108">#REF!</definedName>
    <definedName name="SKL_sum109">#REF!</definedName>
    <definedName name="SKL_sum11">#REF!</definedName>
    <definedName name="SKL_sum110">#REF!</definedName>
    <definedName name="SKL_sum111">#REF!</definedName>
    <definedName name="SKL_sum112">#REF!</definedName>
    <definedName name="SKL_sum113">#REF!</definedName>
    <definedName name="SKL_sum114">#REF!</definedName>
    <definedName name="SKL_sum115">#REF!</definedName>
    <definedName name="SKL_sum116">#REF!</definedName>
    <definedName name="SKL_sum117">#REF!</definedName>
    <definedName name="SKL_sum118">#REF!</definedName>
    <definedName name="SKL_sum119">#REF!</definedName>
    <definedName name="SKL_sum12">#REF!</definedName>
    <definedName name="SKL_sum120">#REF!</definedName>
    <definedName name="SKL_sum121">#REF!</definedName>
    <definedName name="SKL_sum122">#REF!</definedName>
    <definedName name="SKL_sum123">#REF!</definedName>
    <definedName name="SKL_sum124">#REF!</definedName>
    <definedName name="SKL_sum125">#REF!</definedName>
    <definedName name="SKL_sum126">#REF!</definedName>
    <definedName name="SKL_sum127">#REF!</definedName>
    <definedName name="SKL_sum128">#REF!</definedName>
    <definedName name="SKL_sum129">#REF!</definedName>
    <definedName name="SKL_sum13">#REF!</definedName>
    <definedName name="SKL_sum130">#REF!</definedName>
    <definedName name="SKL_sum131">#REF!</definedName>
    <definedName name="SKL_sum132">#REF!</definedName>
    <definedName name="SKL_sum133">#REF!</definedName>
    <definedName name="SKL_sum134">#REF!</definedName>
    <definedName name="SKL_sum135">#REF!</definedName>
    <definedName name="SKL_sum136">#REF!</definedName>
    <definedName name="SKL_sum137">#REF!</definedName>
    <definedName name="SKL_sum138">#REF!</definedName>
    <definedName name="SKL_sum139">#REF!</definedName>
    <definedName name="SKL_sum14">#REF!</definedName>
    <definedName name="SKL_sum140">#REF!</definedName>
    <definedName name="SKL_sum141">#REF!</definedName>
    <definedName name="SKL_sum142">#REF!</definedName>
    <definedName name="SKL_sum143">#REF!</definedName>
    <definedName name="SKL_sum144">#REF!</definedName>
    <definedName name="SKL_sum145">#REF!</definedName>
    <definedName name="SKL_sum146">#REF!</definedName>
    <definedName name="SKL_sum147">#REF!</definedName>
    <definedName name="SKL_sum148">#REF!</definedName>
    <definedName name="SKL_sum149">#REF!</definedName>
    <definedName name="SKL_sum15">#REF!</definedName>
    <definedName name="SKL_sum150">#REF!</definedName>
    <definedName name="SKL_sum151">#REF!</definedName>
    <definedName name="SKL_sum152">#REF!</definedName>
    <definedName name="SKL_sum153">#REF!</definedName>
    <definedName name="SKL_sum154">#REF!</definedName>
    <definedName name="SKL_sum155">#REF!</definedName>
    <definedName name="SKL_sum156">#REF!</definedName>
    <definedName name="SKL_sum157">#REF!</definedName>
    <definedName name="SKL_sum158">#REF!</definedName>
    <definedName name="SKL_sum159">#REF!</definedName>
    <definedName name="SKL_sum16">#REF!</definedName>
    <definedName name="SKL_sum160">#REF!</definedName>
    <definedName name="SKL_sum161">#REF!</definedName>
    <definedName name="SKL_sum162">#REF!</definedName>
    <definedName name="SKL_sum163">#REF!</definedName>
    <definedName name="SKL_sum164">#REF!</definedName>
    <definedName name="SKL_sum165">#REF!</definedName>
    <definedName name="SKL_sum166">#REF!</definedName>
    <definedName name="SKL_sum167">#REF!</definedName>
    <definedName name="SKL_sum168">#REF!</definedName>
    <definedName name="SKL_sum169">#REF!</definedName>
    <definedName name="SKL_sum17">#REF!</definedName>
    <definedName name="SKL_sum170">#REF!</definedName>
    <definedName name="SKL_sum171">#REF!</definedName>
    <definedName name="SKL_sum172">#REF!</definedName>
    <definedName name="SKL_sum173">#REF!</definedName>
    <definedName name="SKL_sum174">#REF!</definedName>
    <definedName name="SKL_sum175">#REF!</definedName>
    <definedName name="SKL_sum176">#REF!</definedName>
    <definedName name="SKL_sum177">#REF!</definedName>
    <definedName name="SKL_sum178">#REF!</definedName>
    <definedName name="SKL_sum179">#REF!</definedName>
    <definedName name="SKL_sum18">#REF!</definedName>
    <definedName name="SKL_sum180">#REF!</definedName>
    <definedName name="SKL_sum181">#REF!</definedName>
    <definedName name="SKL_sum182">#REF!</definedName>
    <definedName name="SKL_sum183">#REF!</definedName>
    <definedName name="SKL_sum184">#REF!</definedName>
    <definedName name="SKL_sum185">#REF!</definedName>
    <definedName name="SKL_sum186">#REF!</definedName>
    <definedName name="SKL_sum187">#REF!</definedName>
    <definedName name="SKL_sum188">#REF!</definedName>
    <definedName name="SKL_sum189">#REF!</definedName>
    <definedName name="SKL_sum19">#REF!</definedName>
    <definedName name="SKL_sum190">#REF!</definedName>
    <definedName name="SKL_sum191">#REF!</definedName>
    <definedName name="SKL_sum192">#REF!</definedName>
    <definedName name="SKL_sum193">#REF!</definedName>
    <definedName name="SKL_sum194">#REF!</definedName>
    <definedName name="SKL_sum195">#REF!</definedName>
    <definedName name="SKL_sum196">#REF!</definedName>
    <definedName name="SKL_sum197">#REF!</definedName>
    <definedName name="SKL_sum198">#REF!</definedName>
    <definedName name="SKL_sum199">#REF!</definedName>
    <definedName name="SKL_sum2">#REF!</definedName>
    <definedName name="SKL_sum20">#REF!</definedName>
    <definedName name="SKL_sum200">#REF!</definedName>
    <definedName name="SKL_sum201">#REF!</definedName>
    <definedName name="SKL_sum202">#REF!</definedName>
    <definedName name="SKL_sum203">#REF!</definedName>
    <definedName name="SKL_sum204">#REF!</definedName>
    <definedName name="SKL_sum205">#REF!</definedName>
    <definedName name="SKL_sum206">#REF!</definedName>
    <definedName name="SKL_sum207">#REF!</definedName>
    <definedName name="SKL_sum208">#REF!</definedName>
    <definedName name="SKL_sum209">#REF!</definedName>
    <definedName name="SKL_sum21">#REF!</definedName>
    <definedName name="SKL_sum210">#REF!</definedName>
    <definedName name="SKL_sum211">#REF!</definedName>
    <definedName name="SKL_sum212">#REF!</definedName>
    <definedName name="SKL_sum213">#REF!</definedName>
    <definedName name="SKL_sum214">#REF!</definedName>
    <definedName name="SKL_sum215">#REF!</definedName>
    <definedName name="SKL_sum216">#REF!</definedName>
    <definedName name="SKL_sum217">#REF!</definedName>
    <definedName name="SKL_sum218">#REF!</definedName>
    <definedName name="SKL_sum219">#REF!</definedName>
    <definedName name="SKL_sum22">#REF!</definedName>
    <definedName name="SKL_sum220">#REF!</definedName>
    <definedName name="SKL_sum221">#REF!</definedName>
    <definedName name="SKL_sum222">#REF!</definedName>
    <definedName name="SKL_sum223">#REF!</definedName>
    <definedName name="SKL_sum224">#REF!</definedName>
    <definedName name="SKL_sum225">#REF!</definedName>
    <definedName name="SKL_sum226">#REF!</definedName>
    <definedName name="SKL_sum227">#REF!</definedName>
    <definedName name="SKL_sum228">#REF!</definedName>
    <definedName name="SKL_sum229">#REF!</definedName>
    <definedName name="SKL_sum23">#REF!</definedName>
    <definedName name="SKL_sum230">#REF!</definedName>
    <definedName name="SKL_sum231">#REF!</definedName>
    <definedName name="SKL_sum232">#REF!</definedName>
    <definedName name="SKL_sum233">#REF!</definedName>
    <definedName name="SKL_sum234">#REF!</definedName>
    <definedName name="SKL_sum235">#REF!</definedName>
    <definedName name="SKL_sum236">#REF!</definedName>
    <definedName name="SKL_sum237">#REF!</definedName>
    <definedName name="SKL_sum238">#REF!</definedName>
    <definedName name="SKL_sum239">#REF!</definedName>
    <definedName name="SKL_sum24">#REF!</definedName>
    <definedName name="SKL_sum240">#REF!</definedName>
    <definedName name="SKL_sum241">#REF!</definedName>
    <definedName name="SKL_sum242">#REF!</definedName>
    <definedName name="SKL_sum243">#REF!</definedName>
    <definedName name="SKL_sum244">#REF!</definedName>
    <definedName name="SKL_sum245">#REF!</definedName>
    <definedName name="SKL_sum246">#REF!</definedName>
    <definedName name="SKL_sum247">#REF!</definedName>
    <definedName name="SKL_sum248">#REF!</definedName>
    <definedName name="SKL_sum249">#REF!</definedName>
    <definedName name="SKL_sum25">#REF!</definedName>
    <definedName name="SKL_sum250">#REF!</definedName>
    <definedName name="SKL_sum251">#REF!</definedName>
    <definedName name="SKL_sum252">#REF!</definedName>
    <definedName name="SKL_sum253">#REF!</definedName>
    <definedName name="SKL_sum254">#REF!</definedName>
    <definedName name="SKL_sum255">#REF!</definedName>
    <definedName name="SKL_sum256">#REF!</definedName>
    <definedName name="SKL_sum257">#REF!</definedName>
    <definedName name="SKL_sum258">#REF!</definedName>
    <definedName name="SKL_sum259">#REF!</definedName>
    <definedName name="SKL_sum26">#REF!</definedName>
    <definedName name="SKL_sum260">#REF!</definedName>
    <definedName name="SKL_sum261">#REF!</definedName>
    <definedName name="SKL_sum262">#REF!</definedName>
    <definedName name="SKL_sum263">#REF!</definedName>
    <definedName name="SKL_sum264">#REF!</definedName>
    <definedName name="SKL_sum265">#REF!</definedName>
    <definedName name="SKL_sum266">#REF!</definedName>
    <definedName name="SKL_sum267">#REF!</definedName>
    <definedName name="SKL_sum268">#REF!</definedName>
    <definedName name="SKL_sum269">#REF!</definedName>
    <definedName name="SKL_sum27">#REF!</definedName>
    <definedName name="SKL_sum270">#REF!</definedName>
    <definedName name="SKL_sum271">#REF!</definedName>
    <definedName name="SKL_sum272">#REF!</definedName>
    <definedName name="SKL_sum273">#REF!</definedName>
    <definedName name="SKL_sum274">#REF!</definedName>
    <definedName name="SKL_sum275">#REF!</definedName>
    <definedName name="SKL_sum276">#REF!</definedName>
    <definedName name="SKL_sum277">#REF!</definedName>
    <definedName name="SKL_sum278">#REF!</definedName>
    <definedName name="SKL_sum279">#REF!</definedName>
    <definedName name="SKL_sum28">#REF!</definedName>
    <definedName name="SKL_sum280">#REF!</definedName>
    <definedName name="SKL_sum281">#REF!</definedName>
    <definedName name="SKL_sum282">#REF!</definedName>
    <definedName name="SKL_sum283">#REF!</definedName>
    <definedName name="SKL_sum284">#REF!</definedName>
    <definedName name="SKL_sum285">#REF!</definedName>
    <definedName name="SKL_sum286">#REF!</definedName>
    <definedName name="SKL_sum287">#REF!</definedName>
    <definedName name="SKL_sum288">#REF!</definedName>
    <definedName name="SKL_sum289">#REF!</definedName>
    <definedName name="SKL_sum29">#REF!</definedName>
    <definedName name="SKL_sum290">#REF!</definedName>
    <definedName name="SKL_sum291">#REF!</definedName>
    <definedName name="SKL_sum292">#REF!</definedName>
    <definedName name="SKL_sum293">#REF!</definedName>
    <definedName name="SKL_sum294">#REF!</definedName>
    <definedName name="SKL_sum295">#REF!</definedName>
    <definedName name="SKL_sum296">#REF!</definedName>
    <definedName name="SKL_sum297">#REF!</definedName>
    <definedName name="SKL_sum298">#REF!</definedName>
    <definedName name="SKL_sum299">#REF!</definedName>
    <definedName name="SKL_sum3">#REF!</definedName>
    <definedName name="SKL_sum30">#REF!</definedName>
    <definedName name="SKL_sum300">#REF!</definedName>
    <definedName name="SKL_sum301">#REF!</definedName>
    <definedName name="SKL_sum302">#REF!</definedName>
    <definedName name="SKL_sum303">#REF!</definedName>
    <definedName name="SKL_sum304">#REF!</definedName>
    <definedName name="SKL_sum305">#REF!</definedName>
    <definedName name="SKL_sum306">#REF!</definedName>
    <definedName name="SKL_sum307">#REF!</definedName>
    <definedName name="SKL_sum308">#REF!</definedName>
    <definedName name="SKL_sum309">#REF!</definedName>
    <definedName name="SKL_sum31">#REF!</definedName>
    <definedName name="SKL_sum310">#REF!</definedName>
    <definedName name="SKL_sum311">#REF!</definedName>
    <definedName name="SKL_sum312">#REF!</definedName>
    <definedName name="SKL_sum313">#REF!</definedName>
    <definedName name="SKL_sum314">#REF!</definedName>
    <definedName name="SKL_sum315">#REF!</definedName>
    <definedName name="SKL_sum316">#REF!</definedName>
    <definedName name="SKL_sum317">#REF!</definedName>
    <definedName name="SKL_sum318">#REF!</definedName>
    <definedName name="SKL_sum319">#REF!</definedName>
    <definedName name="SKL_sum32">#REF!</definedName>
    <definedName name="SKL_sum320">#REF!</definedName>
    <definedName name="SKL_sum321">#REF!</definedName>
    <definedName name="SKL_sum322">#REF!</definedName>
    <definedName name="SKL_sum323">#REF!</definedName>
    <definedName name="SKL_sum324">#REF!</definedName>
    <definedName name="SKL_sum325">#REF!</definedName>
    <definedName name="SKL_sum326">#REF!</definedName>
    <definedName name="SKL_sum327">#REF!</definedName>
    <definedName name="SKL_sum328">#REF!</definedName>
    <definedName name="SKL_sum329">#REF!</definedName>
    <definedName name="SKL_sum33">#REF!</definedName>
    <definedName name="SKL_sum330">#REF!</definedName>
    <definedName name="SKL_sum331">#REF!</definedName>
    <definedName name="SKL_sum332">#REF!</definedName>
    <definedName name="SKL_sum333">#REF!</definedName>
    <definedName name="SKL_sum334">#REF!</definedName>
    <definedName name="SKL_sum335">#REF!</definedName>
    <definedName name="SKL_sum336">#REF!</definedName>
    <definedName name="SKL_sum337">#REF!</definedName>
    <definedName name="SKL_sum338">#REF!</definedName>
    <definedName name="SKL_sum339">#REF!</definedName>
    <definedName name="SKL_sum34">#REF!</definedName>
    <definedName name="SKL_sum340">#REF!</definedName>
    <definedName name="SKL_sum341">#REF!</definedName>
    <definedName name="SKL_sum342">#REF!</definedName>
    <definedName name="SKL_sum343">#REF!</definedName>
    <definedName name="SKL_sum344">#REF!</definedName>
    <definedName name="SKL_sum345">#REF!</definedName>
    <definedName name="SKL_sum346">#REF!</definedName>
    <definedName name="SKL_sum347">#REF!</definedName>
    <definedName name="SKL_sum348">#REF!</definedName>
    <definedName name="SKL_sum349">#REF!</definedName>
    <definedName name="SKL_sum35">#REF!</definedName>
    <definedName name="SKL_sum350">#REF!</definedName>
    <definedName name="SKL_sum351">#REF!</definedName>
    <definedName name="SKL_sum352">#REF!</definedName>
    <definedName name="SKL_sum353">#REF!</definedName>
    <definedName name="SKL_sum354">#REF!</definedName>
    <definedName name="SKL_sum355">#REF!</definedName>
    <definedName name="SKL_sum356">#REF!</definedName>
    <definedName name="SKL_sum357">#REF!</definedName>
    <definedName name="SKL_sum358">#REF!</definedName>
    <definedName name="SKL_sum359">#REF!</definedName>
    <definedName name="SKL_sum36">#REF!</definedName>
    <definedName name="SKL_sum360">#REF!</definedName>
    <definedName name="SKL_sum361">#REF!</definedName>
    <definedName name="SKL_sum362">#REF!</definedName>
    <definedName name="SKL_sum363">#REF!</definedName>
    <definedName name="SKL_sum364">#REF!</definedName>
    <definedName name="SKL_sum365">#REF!</definedName>
    <definedName name="SKL_sum366">#REF!</definedName>
    <definedName name="SKL_sum367">#REF!</definedName>
    <definedName name="SKL_sum368">#REF!</definedName>
    <definedName name="SKL_sum369">#REF!</definedName>
    <definedName name="SKL_sum37">#REF!</definedName>
    <definedName name="SKL_sum370">#REF!</definedName>
    <definedName name="SKL_sum371">#REF!</definedName>
    <definedName name="SKL_sum372">#REF!</definedName>
    <definedName name="SKL_sum373">#REF!</definedName>
    <definedName name="SKL_sum374">#REF!</definedName>
    <definedName name="SKL_sum375">#REF!</definedName>
    <definedName name="SKL_sum376">#REF!</definedName>
    <definedName name="SKL_sum377">#REF!</definedName>
    <definedName name="SKL_sum378">#REF!</definedName>
    <definedName name="SKL_sum379">#REF!</definedName>
    <definedName name="SKL_sum38">#REF!</definedName>
    <definedName name="SKL_sum380">#REF!</definedName>
    <definedName name="SKL_sum381">#REF!</definedName>
    <definedName name="SKL_sum382">#REF!</definedName>
    <definedName name="SKL_sum383">#REF!</definedName>
    <definedName name="SKL_sum384">#REF!</definedName>
    <definedName name="SKL_sum385">#REF!</definedName>
    <definedName name="SKL_sum386">#REF!</definedName>
    <definedName name="SKL_sum387">#REF!</definedName>
    <definedName name="SKL_sum388">#REF!</definedName>
    <definedName name="SKL_sum389">#REF!</definedName>
    <definedName name="SKL_sum39">#REF!</definedName>
    <definedName name="SKL_sum390">#REF!</definedName>
    <definedName name="SKL_sum391">#REF!</definedName>
    <definedName name="SKL_sum392">#REF!</definedName>
    <definedName name="SKL_sum393">#REF!</definedName>
    <definedName name="SKL_sum394">#REF!</definedName>
    <definedName name="SKL_sum395">#REF!</definedName>
    <definedName name="SKL_sum396">#REF!</definedName>
    <definedName name="SKL_sum397">#REF!</definedName>
    <definedName name="SKL_sum398">#REF!</definedName>
    <definedName name="SKL_sum399">#REF!</definedName>
    <definedName name="SKL_sum4">#REF!</definedName>
    <definedName name="SKL_sum40">#REF!</definedName>
    <definedName name="SKL_sum400">#REF!</definedName>
    <definedName name="SKL_sum401">#REF!</definedName>
    <definedName name="SKL_sum402">#REF!</definedName>
    <definedName name="SKL_sum403">#REF!</definedName>
    <definedName name="SKL_sum404">#REF!</definedName>
    <definedName name="SKL_sum405">#REF!</definedName>
    <definedName name="SKL_sum406">#REF!</definedName>
    <definedName name="SKL_sum407">#REF!</definedName>
    <definedName name="SKL_sum408">#REF!</definedName>
    <definedName name="SKL_sum409">#REF!</definedName>
    <definedName name="SKL_sum41">#REF!</definedName>
    <definedName name="SKL_sum410">#REF!</definedName>
    <definedName name="SKL_sum411">#REF!</definedName>
    <definedName name="SKL_sum412">#REF!</definedName>
    <definedName name="SKL_sum413">#REF!</definedName>
    <definedName name="SKL_sum414">#REF!</definedName>
    <definedName name="SKL_sum415">#REF!</definedName>
    <definedName name="SKL_sum416">#REF!</definedName>
    <definedName name="SKL_sum417">#REF!</definedName>
    <definedName name="SKL_sum418">#REF!</definedName>
    <definedName name="SKL_sum419">#REF!</definedName>
    <definedName name="SKL_sum42">#REF!</definedName>
    <definedName name="SKL_sum420">#REF!</definedName>
    <definedName name="SKL_sum421">#REF!</definedName>
    <definedName name="SKL_sum422">#REF!</definedName>
    <definedName name="SKL_sum423">#REF!</definedName>
    <definedName name="SKL_sum424">#REF!</definedName>
    <definedName name="SKL_sum425">#REF!</definedName>
    <definedName name="SKL_sum426">#REF!</definedName>
    <definedName name="SKL_sum427">#REF!</definedName>
    <definedName name="SKL_sum428">#REF!</definedName>
    <definedName name="SKL_sum429">#REF!</definedName>
    <definedName name="SKL_sum43">#REF!</definedName>
    <definedName name="SKL_sum430">#REF!</definedName>
    <definedName name="SKL_sum431">#REF!</definedName>
    <definedName name="SKL_sum432">#REF!</definedName>
    <definedName name="SKL_sum433">#REF!</definedName>
    <definedName name="SKL_sum434">#REF!</definedName>
    <definedName name="SKL_sum435">#REF!</definedName>
    <definedName name="SKL_sum436">#REF!</definedName>
    <definedName name="SKL_sum437">#REF!</definedName>
    <definedName name="SKL_sum438">#REF!</definedName>
    <definedName name="SKL_sum439">#REF!</definedName>
    <definedName name="SKL_sum44">#REF!</definedName>
    <definedName name="SKL_sum440">#REF!</definedName>
    <definedName name="SKL_sum441">#REF!</definedName>
    <definedName name="SKL_sum442">#REF!</definedName>
    <definedName name="SKL_sum443">#REF!</definedName>
    <definedName name="SKL_sum444">#REF!</definedName>
    <definedName name="SKL_sum445">#REF!</definedName>
    <definedName name="SKL_sum446">#REF!</definedName>
    <definedName name="SKL_sum447">#REF!</definedName>
    <definedName name="SKL_sum448">#REF!</definedName>
    <definedName name="SKL_sum449">#REF!</definedName>
    <definedName name="SKL_sum45">#REF!</definedName>
    <definedName name="SKL_sum450">#REF!</definedName>
    <definedName name="SKL_sum451">#REF!</definedName>
    <definedName name="SKL_sum452">#REF!</definedName>
    <definedName name="SKL_sum453">#REF!</definedName>
    <definedName name="SKL_sum454">#REF!</definedName>
    <definedName name="SKL_sum455">#REF!</definedName>
    <definedName name="SKL_sum456">#REF!</definedName>
    <definedName name="SKL_sum457">#REF!</definedName>
    <definedName name="SKL_sum458">#REF!</definedName>
    <definedName name="SKL_sum459">#REF!</definedName>
    <definedName name="SKL_sum46">#REF!</definedName>
    <definedName name="SKL_sum460">#REF!</definedName>
    <definedName name="SKL_sum461">#REF!</definedName>
    <definedName name="SKL_sum462">#REF!</definedName>
    <definedName name="SKL_sum463">#REF!</definedName>
    <definedName name="SKL_sum464">#REF!</definedName>
    <definedName name="SKL_sum465">#REF!</definedName>
    <definedName name="SKL_sum466">#REF!</definedName>
    <definedName name="SKL_sum467">#REF!</definedName>
    <definedName name="SKL_sum468">#REF!</definedName>
    <definedName name="SKL_sum469">#REF!</definedName>
    <definedName name="SKL_sum47">#REF!</definedName>
    <definedName name="SKL_sum470">#REF!</definedName>
    <definedName name="SKL_sum471">#REF!</definedName>
    <definedName name="SKL_sum472">#REF!</definedName>
    <definedName name="SKL_sum473">#REF!</definedName>
    <definedName name="SKL_sum474">#REF!</definedName>
    <definedName name="SKL_sum475">#REF!</definedName>
    <definedName name="SKL_sum476">#REF!</definedName>
    <definedName name="SKL_sum477">#REF!</definedName>
    <definedName name="SKL_sum478">#REF!</definedName>
    <definedName name="SKL_sum479">#REF!</definedName>
    <definedName name="SKL_sum48">#REF!</definedName>
    <definedName name="SKL_sum480">#REF!</definedName>
    <definedName name="SKL_sum481">#REF!</definedName>
    <definedName name="SKL_sum482">#REF!</definedName>
    <definedName name="SKL_sum483">#REF!</definedName>
    <definedName name="SKL_sum484">#REF!</definedName>
    <definedName name="SKL_sum485">#REF!</definedName>
    <definedName name="SKL_sum486">#REF!</definedName>
    <definedName name="SKL_sum487">#REF!</definedName>
    <definedName name="SKL_sum488">#REF!</definedName>
    <definedName name="SKL_sum489">#REF!</definedName>
    <definedName name="SKL_sum49">#REF!</definedName>
    <definedName name="SKL_sum490">#REF!</definedName>
    <definedName name="SKL_sum491">#REF!</definedName>
    <definedName name="SKL_sum492">#REF!</definedName>
    <definedName name="SKL_sum493">#REF!</definedName>
    <definedName name="SKL_sum494">#REF!</definedName>
    <definedName name="SKL_sum495">#REF!</definedName>
    <definedName name="SKL_sum496">#REF!</definedName>
    <definedName name="SKL_sum497">#REF!</definedName>
    <definedName name="SKL_sum498">#REF!</definedName>
    <definedName name="SKL_sum499">#REF!</definedName>
    <definedName name="SKL_sum5">#REF!</definedName>
    <definedName name="SKL_sum50">#REF!</definedName>
    <definedName name="SKL_sum500">#REF!</definedName>
    <definedName name="SKL_sum501">#REF!</definedName>
    <definedName name="SKL_sum502">#REF!</definedName>
    <definedName name="SKL_sum503">#REF!</definedName>
    <definedName name="SKL_sum504">#REF!</definedName>
    <definedName name="SKL_sum505">#REF!</definedName>
    <definedName name="SKL_sum506">#REF!</definedName>
    <definedName name="SKL_sum507">#REF!</definedName>
    <definedName name="SKL_sum508">#REF!</definedName>
    <definedName name="SKL_sum509">#REF!</definedName>
    <definedName name="SKL_sum51">#REF!</definedName>
    <definedName name="SKL_sum510">#REF!</definedName>
    <definedName name="SKL_sum511">#REF!</definedName>
    <definedName name="SKL_sum512">#REF!</definedName>
    <definedName name="SKL_sum513">#REF!</definedName>
    <definedName name="SKL_sum514">#REF!</definedName>
    <definedName name="SKL_sum515">#REF!</definedName>
    <definedName name="SKL_sum516">#REF!</definedName>
    <definedName name="SKL_sum517">#REF!</definedName>
    <definedName name="SKL_sum518">#REF!</definedName>
    <definedName name="SKL_sum519">#REF!</definedName>
    <definedName name="SKL_sum52">#REF!</definedName>
    <definedName name="SKL_sum520">#REF!</definedName>
    <definedName name="SKL_sum521">#REF!</definedName>
    <definedName name="SKL_sum522">#REF!</definedName>
    <definedName name="SKL_sum523">#REF!</definedName>
    <definedName name="SKL_sum524">#REF!</definedName>
    <definedName name="SKL_sum525">#REF!</definedName>
    <definedName name="SKL_sum526">#REF!</definedName>
    <definedName name="SKL_sum527">#REF!</definedName>
    <definedName name="SKL_sum528">#REF!</definedName>
    <definedName name="SKL_sum529">#REF!</definedName>
    <definedName name="SKL_sum53">#REF!</definedName>
    <definedName name="SKL_sum530">#REF!</definedName>
    <definedName name="SKL_sum531">#REF!</definedName>
    <definedName name="SKL_sum532">#REF!</definedName>
    <definedName name="SKL_sum533">#REF!</definedName>
    <definedName name="SKL_sum534">#REF!</definedName>
    <definedName name="SKL_sum535">#REF!</definedName>
    <definedName name="SKL_sum536">#REF!</definedName>
    <definedName name="SKL_sum537">#REF!</definedName>
    <definedName name="SKL_sum538">#REF!</definedName>
    <definedName name="SKL_sum539">#REF!</definedName>
    <definedName name="SKL_sum54">#REF!</definedName>
    <definedName name="SKL_sum540">#REF!</definedName>
    <definedName name="SKL_sum541">#REF!</definedName>
    <definedName name="SKL_sum542">#REF!</definedName>
    <definedName name="SKL_sum543">#REF!</definedName>
    <definedName name="SKL_sum544">#REF!</definedName>
    <definedName name="SKL_sum545">#REF!</definedName>
    <definedName name="SKL_sum546">#REF!</definedName>
    <definedName name="SKL_sum547">#REF!</definedName>
    <definedName name="SKL_sum548">#REF!</definedName>
    <definedName name="SKL_sum549">#REF!</definedName>
    <definedName name="SKL_sum55">#REF!</definedName>
    <definedName name="SKL_sum550">#REF!</definedName>
    <definedName name="SKL_sum551">#REF!</definedName>
    <definedName name="SKL_sum552">#REF!</definedName>
    <definedName name="SKL_sum553">#REF!</definedName>
    <definedName name="SKL_sum554">#REF!</definedName>
    <definedName name="SKL_sum555">#REF!</definedName>
    <definedName name="SKL_sum556">#REF!</definedName>
    <definedName name="SKL_sum557">#REF!</definedName>
    <definedName name="SKL_sum558">#REF!</definedName>
    <definedName name="SKL_sum559">#REF!</definedName>
    <definedName name="SKL_sum56">#REF!</definedName>
    <definedName name="SKL_sum560">#REF!</definedName>
    <definedName name="SKL_sum561">#REF!</definedName>
    <definedName name="SKL_sum562">#REF!</definedName>
    <definedName name="SKL_sum563">#REF!</definedName>
    <definedName name="SKL_sum564">#REF!</definedName>
    <definedName name="SKL_sum565">#REF!</definedName>
    <definedName name="SKL_sum566">#REF!</definedName>
    <definedName name="SKL_sum567">#REF!</definedName>
    <definedName name="SKL_sum568">#REF!</definedName>
    <definedName name="SKL_sum569">#REF!</definedName>
    <definedName name="SKL_sum57">#REF!</definedName>
    <definedName name="SKL_sum570">#REF!</definedName>
    <definedName name="SKL_sum571">#REF!</definedName>
    <definedName name="SKL_sum572">#REF!</definedName>
    <definedName name="SKL_sum573">#REF!</definedName>
    <definedName name="SKL_sum574">#REF!</definedName>
    <definedName name="SKL_sum575">#REF!</definedName>
    <definedName name="SKL_sum576">#REF!</definedName>
    <definedName name="SKL_sum577">#REF!</definedName>
    <definedName name="SKL_sum578">#REF!</definedName>
    <definedName name="SKL_sum579">#REF!</definedName>
    <definedName name="SKL_sum58">#REF!</definedName>
    <definedName name="SKL_sum580">#REF!</definedName>
    <definedName name="SKL_sum581">#REF!</definedName>
    <definedName name="SKL_sum582">#REF!</definedName>
    <definedName name="SKL_sum583">#REF!</definedName>
    <definedName name="SKL_sum584">#REF!</definedName>
    <definedName name="SKL_sum585">#REF!</definedName>
    <definedName name="SKL_sum586">#REF!</definedName>
    <definedName name="SKL_sum587">#REF!</definedName>
    <definedName name="SKL_sum588">#REF!</definedName>
    <definedName name="SKL_sum589">#REF!</definedName>
    <definedName name="SKL_sum59">#REF!</definedName>
    <definedName name="SKL_sum590">#REF!</definedName>
    <definedName name="SKL_sum591">#REF!</definedName>
    <definedName name="SKL_sum592">#REF!</definedName>
    <definedName name="SKL_sum593">#REF!</definedName>
    <definedName name="SKL_sum594">#REF!</definedName>
    <definedName name="SKL_sum595">#REF!</definedName>
    <definedName name="SKL_sum596">#REF!</definedName>
    <definedName name="SKL_sum597">#REF!</definedName>
    <definedName name="SKL_sum598">#REF!</definedName>
    <definedName name="SKL_sum599">#REF!</definedName>
    <definedName name="SKL_sum6">#REF!</definedName>
    <definedName name="SKL_sum60">#REF!</definedName>
    <definedName name="SKL_sum600">#REF!</definedName>
    <definedName name="SKL_sum601">#REF!</definedName>
    <definedName name="SKL_sum602">#REF!</definedName>
    <definedName name="SKL_sum603">#REF!</definedName>
    <definedName name="SKL_sum604">#REF!</definedName>
    <definedName name="SKL_sum605">#REF!</definedName>
    <definedName name="SKL_sum606">#REF!</definedName>
    <definedName name="SKL_sum607">#REF!</definedName>
    <definedName name="SKL_sum608">#REF!</definedName>
    <definedName name="SKL_sum609">#REF!</definedName>
    <definedName name="SKL_sum61">#REF!</definedName>
    <definedName name="SKL_sum610">#REF!</definedName>
    <definedName name="SKL_sum611">#REF!</definedName>
    <definedName name="SKL_sum612">#REF!</definedName>
    <definedName name="SKL_sum613">#REF!</definedName>
    <definedName name="SKL_sum614">#REF!</definedName>
    <definedName name="SKL_sum615">#REF!</definedName>
    <definedName name="SKL_sum616">#REF!</definedName>
    <definedName name="SKL_sum617">#REF!</definedName>
    <definedName name="SKL_sum618">#REF!</definedName>
    <definedName name="SKL_sum619">#REF!</definedName>
    <definedName name="SKL_sum62">#REF!</definedName>
    <definedName name="SKL_sum620">#REF!</definedName>
    <definedName name="SKL_sum621">#REF!</definedName>
    <definedName name="SKL_sum622">#REF!</definedName>
    <definedName name="SKL_sum623">#REF!</definedName>
    <definedName name="SKL_sum624">#REF!</definedName>
    <definedName name="SKL_sum625">#REF!</definedName>
    <definedName name="SKL_sum626">#REF!</definedName>
    <definedName name="SKL_sum627">#REF!</definedName>
    <definedName name="SKL_sum628">#REF!</definedName>
    <definedName name="SKL_sum629">#REF!</definedName>
    <definedName name="SKL_sum63">#REF!</definedName>
    <definedName name="SKL_sum630">#REF!</definedName>
    <definedName name="SKL_sum631">#REF!</definedName>
    <definedName name="SKL_sum632">#REF!</definedName>
    <definedName name="SKL_sum633">#REF!</definedName>
    <definedName name="SKL_sum634">#REF!</definedName>
    <definedName name="SKL_sum635">#REF!</definedName>
    <definedName name="SKL_sum636">#REF!</definedName>
    <definedName name="SKL_sum637">#REF!</definedName>
    <definedName name="SKL_sum638">#REF!</definedName>
    <definedName name="SKL_sum639">#REF!</definedName>
    <definedName name="SKL_sum64">#REF!</definedName>
    <definedName name="SKL_sum640">#REF!</definedName>
    <definedName name="SKL_sum641">#REF!</definedName>
    <definedName name="SKL_sum642">#REF!</definedName>
    <definedName name="SKL_sum643">#REF!</definedName>
    <definedName name="SKL_sum644">#REF!</definedName>
    <definedName name="SKL_sum645">#REF!</definedName>
    <definedName name="SKL_sum646">#REF!</definedName>
    <definedName name="SKL_sum647">#REF!</definedName>
    <definedName name="SKL_sum648">#REF!</definedName>
    <definedName name="SKL_sum649">#REF!</definedName>
    <definedName name="SKL_sum65">#REF!</definedName>
    <definedName name="SKL_sum650">#REF!</definedName>
    <definedName name="SKL_sum651">#REF!</definedName>
    <definedName name="SKL_sum652">#REF!</definedName>
    <definedName name="SKL_sum653">#REF!</definedName>
    <definedName name="SKL_sum654">#REF!</definedName>
    <definedName name="SKL_sum655">#REF!</definedName>
    <definedName name="SKL_sum66">#REF!</definedName>
    <definedName name="SKL_sum67">#REF!</definedName>
    <definedName name="SKL_sum68">#REF!</definedName>
    <definedName name="SKL_sum69">#REF!</definedName>
    <definedName name="SKL_sum7">#REF!</definedName>
    <definedName name="SKL_sum70">#REF!</definedName>
    <definedName name="SKL_sum71">#REF!</definedName>
    <definedName name="SKL_sum72">#REF!</definedName>
    <definedName name="SKL_sum73">#REF!</definedName>
    <definedName name="SKL_sum74">#REF!</definedName>
    <definedName name="SKL_sum75">#REF!</definedName>
    <definedName name="SKL_sum76">#REF!</definedName>
    <definedName name="SKL_sum77">#REF!</definedName>
    <definedName name="SKL_sum78">#REF!</definedName>
    <definedName name="SKL_sum79">#REF!</definedName>
    <definedName name="SKL_sum8">#REF!</definedName>
    <definedName name="SKL_sum80">#REF!</definedName>
    <definedName name="SKL_sum81">#REF!</definedName>
    <definedName name="SKL_sum82">#REF!</definedName>
    <definedName name="SKL_sum83">#REF!</definedName>
    <definedName name="SKL_sum84">#REF!</definedName>
    <definedName name="SKL_sum85">#REF!</definedName>
    <definedName name="SKL_sum86">#REF!</definedName>
    <definedName name="SKL_sum87">#REF!</definedName>
    <definedName name="SKL_sum88">#REF!</definedName>
    <definedName name="SKL_sum89">#REF!</definedName>
    <definedName name="SKL_sum9">#REF!</definedName>
    <definedName name="SKL_sum90">#REF!</definedName>
    <definedName name="SKL_sum91">#REF!</definedName>
    <definedName name="SKL_sum92">#REF!</definedName>
    <definedName name="SKL_sum93">#REF!</definedName>
    <definedName name="SKL_sum94">#REF!</definedName>
    <definedName name="SKL_sum95">#REF!</definedName>
    <definedName name="SKL_sum96">#REF!</definedName>
    <definedName name="SKL_sum97">#REF!</definedName>
    <definedName name="SKL_sum98">#REF!</definedName>
    <definedName name="SKL_sum99">#REF!</definedName>
    <definedName name="SKLA_sum0">#REF!</definedName>
    <definedName name="SKLA_sum1">#REF!</definedName>
    <definedName name="SKLA_sum10">#REF!</definedName>
    <definedName name="SKLA_sum100">#REF!</definedName>
    <definedName name="SKLA_sum101">#REF!</definedName>
    <definedName name="SKLA_sum102">#REF!</definedName>
    <definedName name="SKLA_sum103">#REF!</definedName>
    <definedName name="SKLA_sum104">#REF!</definedName>
    <definedName name="SKLA_sum105">#REF!</definedName>
    <definedName name="SKLA_sum106">#REF!</definedName>
    <definedName name="SKLA_sum107">#REF!</definedName>
    <definedName name="SKLA_sum108">#REF!</definedName>
    <definedName name="SKLA_sum109">#REF!</definedName>
    <definedName name="SKLA_sum11">#REF!</definedName>
    <definedName name="SKLA_sum110">#REF!</definedName>
    <definedName name="SKLA_sum111">#REF!</definedName>
    <definedName name="SKLA_sum112">#REF!</definedName>
    <definedName name="SKLA_sum113">#REF!</definedName>
    <definedName name="SKLA_sum114">#REF!</definedName>
    <definedName name="SKLA_sum115">#REF!</definedName>
    <definedName name="SKLA_sum116">#REF!</definedName>
    <definedName name="SKLA_sum117">#REF!</definedName>
    <definedName name="SKLA_sum118">#REF!</definedName>
    <definedName name="SKLA_sum119">#REF!</definedName>
    <definedName name="SKLA_sum12">#REF!</definedName>
    <definedName name="SKLA_sum120">#REF!</definedName>
    <definedName name="SKLA_sum121">#REF!</definedName>
    <definedName name="SKLA_sum122">#REF!</definedName>
    <definedName name="SKLA_sum123">#REF!</definedName>
    <definedName name="SKLA_sum124">#REF!</definedName>
    <definedName name="SKLA_sum125">#REF!</definedName>
    <definedName name="SKLA_sum126">#REF!</definedName>
    <definedName name="SKLA_sum127">#REF!</definedName>
    <definedName name="SKLA_sum128">#REF!</definedName>
    <definedName name="SKLA_sum129">#REF!</definedName>
    <definedName name="SKLA_sum13">#REF!</definedName>
    <definedName name="SKLA_sum130">#REF!</definedName>
    <definedName name="SKLA_sum131">#REF!</definedName>
    <definedName name="SKLA_sum132">#REF!</definedName>
    <definedName name="SKLA_sum133">#REF!</definedName>
    <definedName name="SKLA_sum134">#REF!</definedName>
    <definedName name="SKLA_sum135">#REF!</definedName>
    <definedName name="SKLA_sum136">#REF!</definedName>
    <definedName name="SKLA_sum137">#REF!</definedName>
    <definedName name="SKLA_sum138">#REF!</definedName>
    <definedName name="SKLA_sum139">#REF!</definedName>
    <definedName name="SKLA_sum14">#REF!</definedName>
    <definedName name="SKLA_sum140">#REF!</definedName>
    <definedName name="SKLA_sum141">#REF!</definedName>
    <definedName name="SKLA_sum142">#REF!</definedName>
    <definedName name="SKLA_sum143">#REF!</definedName>
    <definedName name="SKLA_sum144">#REF!</definedName>
    <definedName name="SKLA_sum145">#REF!</definedName>
    <definedName name="SKLA_sum146">#REF!</definedName>
    <definedName name="SKLA_sum147">#REF!</definedName>
    <definedName name="SKLA_sum148">#REF!</definedName>
    <definedName name="SKLA_sum149">#REF!</definedName>
    <definedName name="SKLA_sum15">#REF!</definedName>
    <definedName name="SKLA_sum150">#REF!</definedName>
    <definedName name="SKLA_sum151">#REF!</definedName>
    <definedName name="SKLA_sum152">#REF!</definedName>
    <definedName name="SKLA_sum153">#REF!</definedName>
    <definedName name="SKLA_sum154">#REF!</definedName>
    <definedName name="SKLA_sum155">#REF!</definedName>
    <definedName name="SKLA_sum156">#REF!</definedName>
    <definedName name="SKLA_sum157">#REF!</definedName>
    <definedName name="SKLA_sum158">#REF!</definedName>
    <definedName name="SKLA_sum159">#REF!</definedName>
    <definedName name="SKLA_sum16">#REF!</definedName>
    <definedName name="SKLA_sum160">#REF!</definedName>
    <definedName name="SKLA_sum161">#REF!</definedName>
    <definedName name="SKLA_sum162">#REF!</definedName>
    <definedName name="SKLA_sum163">#REF!</definedName>
    <definedName name="SKLA_sum164">#REF!</definedName>
    <definedName name="SKLA_sum165">#REF!</definedName>
    <definedName name="SKLA_sum166">#REF!</definedName>
    <definedName name="SKLA_sum167">#REF!</definedName>
    <definedName name="SKLA_sum168">#REF!</definedName>
    <definedName name="SKLA_sum169">#REF!</definedName>
    <definedName name="SKLA_sum17">#REF!</definedName>
    <definedName name="SKLA_sum170">#REF!</definedName>
    <definedName name="SKLA_sum171">#REF!</definedName>
    <definedName name="SKLA_sum172">#REF!</definedName>
    <definedName name="SKLA_sum173">#REF!</definedName>
    <definedName name="SKLA_sum174">#REF!</definedName>
    <definedName name="SKLA_sum175">#REF!</definedName>
    <definedName name="SKLA_sum176">#REF!</definedName>
    <definedName name="SKLA_sum177">#REF!</definedName>
    <definedName name="SKLA_sum178">#REF!</definedName>
    <definedName name="SKLA_sum179">#REF!</definedName>
    <definedName name="SKLA_sum18">#REF!</definedName>
    <definedName name="SKLA_sum180">#REF!</definedName>
    <definedName name="SKLA_sum181">#REF!</definedName>
    <definedName name="SKLA_sum182">#REF!</definedName>
    <definedName name="SKLA_sum183">#REF!</definedName>
    <definedName name="SKLA_sum184">#REF!</definedName>
    <definedName name="SKLA_sum185">#REF!</definedName>
    <definedName name="SKLA_sum186">#REF!</definedName>
    <definedName name="SKLA_sum187">#REF!</definedName>
    <definedName name="SKLA_sum188">#REF!</definedName>
    <definedName name="SKLA_sum189">#REF!</definedName>
    <definedName name="SKLA_sum19">#REF!</definedName>
    <definedName name="SKLA_sum190">#REF!</definedName>
    <definedName name="SKLA_sum191">#REF!</definedName>
    <definedName name="SKLA_sum192">#REF!</definedName>
    <definedName name="SKLA_sum193">#REF!</definedName>
    <definedName name="SKLA_sum194">#REF!</definedName>
    <definedName name="SKLA_sum195">#REF!</definedName>
    <definedName name="SKLA_sum196">#REF!</definedName>
    <definedName name="SKLA_sum197">#REF!</definedName>
    <definedName name="SKLA_sum198">#REF!</definedName>
    <definedName name="SKLA_sum199">#REF!</definedName>
    <definedName name="SKLA_sum2">#REF!</definedName>
    <definedName name="SKLA_sum20">#REF!</definedName>
    <definedName name="SKLA_sum200">#REF!</definedName>
    <definedName name="SKLA_sum201">#REF!</definedName>
    <definedName name="SKLA_sum202">#REF!</definedName>
    <definedName name="SKLA_sum203">#REF!</definedName>
    <definedName name="SKLA_sum204">#REF!</definedName>
    <definedName name="SKLA_sum205">#REF!</definedName>
    <definedName name="SKLA_sum206">#REF!</definedName>
    <definedName name="SKLA_sum207">#REF!</definedName>
    <definedName name="SKLA_sum208">#REF!</definedName>
    <definedName name="SKLA_sum209">#REF!</definedName>
    <definedName name="SKLA_sum21">#REF!</definedName>
    <definedName name="SKLA_sum210">#REF!</definedName>
    <definedName name="SKLA_sum211">#REF!</definedName>
    <definedName name="SKLA_sum212">#REF!</definedName>
    <definedName name="SKLA_sum213">#REF!</definedName>
    <definedName name="SKLA_sum214">#REF!</definedName>
    <definedName name="SKLA_sum215">#REF!</definedName>
    <definedName name="SKLA_sum216">#REF!</definedName>
    <definedName name="SKLA_sum217">#REF!</definedName>
    <definedName name="SKLA_sum218">#REF!</definedName>
    <definedName name="SKLA_sum219">#REF!</definedName>
    <definedName name="SKLA_sum22">#REF!</definedName>
    <definedName name="SKLA_sum220">#REF!</definedName>
    <definedName name="SKLA_sum221">#REF!</definedName>
    <definedName name="SKLA_sum222">#REF!</definedName>
    <definedName name="SKLA_sum223">#REF!</definedName>
    <definedName name="SKLA_sum224">#REF!</definedName>
    <definedName name="SKLA_sum225">#REF!</definedName>
    <definedName name="SKLA_sum226">#REF!</definedName>
    <definedName name="SKLA_sum227">#REF!</definedName>
    <definedName name="SKLA_sum228">#REF!</definedName>
    <definedName name="SKLA_sum229">#REF!</definedName>
    <definedName name="SKLA_sum23">#REF!</definedName>
    <definedName name="SKLA_sum230">#REF!</definedName>
    <definedName name="SKLA_sum231">#REF!</definedName>
    <definedName name="SKLA_sum232">#REF!</definedName>
    <definedName name="SKLA_sum233">#REF!</definedName>
    <definedName name="SKLA_sum234">#REF!</definedName>
    <definedName name="SKLA_sum235">#REF!</definedName>
    <definedName name="SKLA_sum236">#REF!</definedName>
    <definedName name="SKLA_sum237">#REF!</definedName>
    <definedName name="SKLA_sum238">#REF!</definedName>
    <definedName name="SKLA_sum239">#REF!</definedName>
    <definedName name="SKLA_sum24">#REF!</definedName>
    <definedName name="SKLA_sum240">#REF!</definedName>
    <definedName name="SKLA_sum241">#REF!</definedName>
    <definedName name="SKLA_sum242">#REF!</definedName>
    <definedName name="SKLA_sum243">#REF!</definedName>
    <definedName name="SKLA_sum244">#REF!</definedName>
    <definedName name="SKLA_sum245">#REF!</definedName>
    <definedName name="SKLA_sum246">#REF!</definedName>
    <definedName name="SKLA_sum247">#REF!</definedName>
    <definedName name="SKLA_sum248">#REF!</definedName>
    <definedName name="SKLA_sum249">#REF!</definedName>
    <definedName name="SKLA_sum25">#REF!</definedName>
    <definedName name="SKLA_sum250">#REF!</definedName>
    <definedName name="SKLA_sum251">#REF!</definedName>
    <definedName name="SKLA_sum252">#REF!</definedName>
    <definedName name="SKLA_sum253">#REF!</definedName>
    <definedName name="SKLA_sum254">#REF!</definedName>
    <definedName name="SKLA_sum255">#REF!</definedName>
    <definedName name="SKLA_sum256">#REF!</definedName>
    <definedName name="SKLA_sum257">#REF!</definedName>
    <definedName name="SKLA_sum258">#REF!</definedName>
    <definedName name="SKLA_sum259">#REF!</definedName>
    <definedName name="SKLA_sum26">#REF!</definedName>
    <definedName name="SKLA_sum260">#REF!</definedName>
    <definedName name="SKLA_sum261">#REF!</definedName>
    <definedName name="SKLA_sum262">#REF!</definedName>
    <definedName name="SKLA_sum263">#REF!</definedName>
    <definedName name="SKLA_sum264">#REF!</definedName>
    <definedName name="SKLA_sum265">#REF!</definedName>
    <definedName name="SKLA_sum266">#REF!</definedName>
    <definedName name="SKLA_sum267">#REF!</definedName>
    <definedName name="SKLA_sum268">#REF!</definedName>
    <definedName name="SKLA_sum269">#REF!</definedName>
    <definedName name="SKLA_sum27">#REF!</definedName>
    <definedName name="SKLA_sum270">#REF!</definedName>
    <definedName name="SKLA_sum271">#REF!</definedName>
    <definedName name="SKLA_sum272">#REF!</definedName>
    <definedName name="SKLA_sum273">#REF!</definedName>
    <definedName name="SKLA_sum274">#REF!</definedName>
    <definedName name="SKLA_sum275">#REF!</definedName>
    <definedName name="SKLA_sum276">#REF!</definedName>
    <definedName name="SKLA_sum277">#REF!</definedName>
    <definedName name="SKLA_sum278">#REF!</definedName>
    <definedName name="SKLA_sum279">#REF!</definedName>
    <definedName name="SKLA_sum28">#REF!</definedName>
    <definedName name="SKLA_sum280">#REF!</definedName>
    <definedName name="SKLA_sum281">#REF!</definedName>
    <definedName name="SKLA_sum282">#REF!</definedName>
    <definedName name="SKLA_sum283">#REF!</definedName>
    <definedName name="SKLA_sum284">#REF!</definedName>
    <definedName name="SKLA_sum285">#REF!</definedName>
    <definedName name="SKLA_sum286">#REF!</definedName>
    <definedName name="SKLA_sum287">#REF!</definedName>
    <definedName name="SKLA_sum288">#REF!</definedName>
    <definedName name="SKLA_sum289">#REF!</definedName>
    <definedName name="SKLA_sum29">#REF!</definedName>
    <definedName name="SKLA_sum290">#REF!</definedName>
    <definedName name="SKLA_sum291">#REF!</definedName>
    <definedName name="SKLA_sum292">#REF!</definedName>
    <definedName name="SKLA_sum293">#REF!</definedName>
    <definedName name="SKLA_sum294">#REF!</definedName>
    <definedName name="SKLA_sum295">#REF!</definedName>
    <definedName name="SKLA_sum296">#REF!</definedName>
    <definedName name="SKLA_sum297">#REF!</definedName>
    <definedName name="SKLA_sum298">#REF!</definedName>
    <definedName name="SKLA_sum299">#REF!</definedName>
    <definedName name="SKLA_sum3">#REF!</definedName>
    <definedName name="SKLA_sum30">#REF!</definedName>
    <definedName name="SKLA_sum300">#REF!</definedName>
    <definedName name="SKLA_sum301">#REF!</definedName>
    <definedName name="SKLA_sum302">#REF!</definedName>
    <definedName name="SKLA_sum303">#REF!</definedName>
    <definedName name="SKLA_sum304">#REF!</definedName>
    <definedName name="SKLA_sum305">#REF!</definedName>
    <definedName name="SKLA_sum306">#REF!</definedName>
    <definedName name="SKLA_sum307">#REF!</definedName>
    <definedName name="SKLA_sum308">#REF!</definedName>
    <definedName name="SKLA_sum309">#REF!</definedName>
    <definedName name="SKLA_sum31">#REF!</definedName>
    <definedName name="SKLA_sum310">#REF!</definedName>
    <definedName name="SKLA_sum311">#REF!</definedName>
    <definedName name="SKLA_sum312">#REF!</definedName>
    <definedName name="SKLA_sum313">#REF!</definedName>
    <definedName name="SKLA_sum314">#REF!</definedName>
    <definedName name="SKLA_sum315">#REF!</definedName>
    <definedName name="SKLA_sum316">#REF!</definedName>
    <definedName name="SKLA_sum317">#REF!</definedName>
    <definedName name="SKLA_sum318">#REF!</definedName>
    <definedName name="SKLA_sum319">#REF!</definedName>
    <definedName name="SKLA_sum32">#REF!</definedName>
    <definedName name="SKLA_sum320">#REF!</definedName>
    <definedName name="SKLA_sum321">#REF!</definedName>
    <definedName name="SKLA_sum322">#REF!</definedName>
    <definedName name="SKLA_sum323">#REF!</definedName>
    <definedName name="SKLA_sum324">#REF!</definedName>
    <definedName name="SKLA_sum325">#REF!</definedName>
    <definedName name="SKLA_sum326">#REF!</definedName>
    <definedName name="SKLA_sum327">#REF!</definedName>
    <definedName name="SKLA_sum328">#REF!</definedName>
    <definedName name="SKLA_sum329">#REF!</definedName>
    <definedName name="SKLA_sum33">#REF!</definedName>
    <definedName name="SKLA_sum330">#REF!</definedName>
    <definedName name="SKLA_sum331">#REF!</definedName>
    <definedName name="SKLA_sum332">#REF!</definedName>
    <definedName name="SKLA_sum333">#REF!</definedName>
    <definedName name="SKLA_sum334">#REF!</definedName>
    <definedName name="SKLA_sum335">#REF!</definedName>
    <definedName name="SKLA_sum336">#REF!</definedName>
    <definedName name="SKLA_sum337">#REF!</definedName>
    <definedName name="SKLA_sum338">#REF!</definedName>
    <definedName name="SKLA_sum339">#REF!</definedName>
    <definedName name="SKLA_sum34">#REF!</definedName>
    <definedName name="SKLA_sum340">#REF!</definedName>
    <definedName name="SKLA_sum341">#REF!</definedName>
    <definedName name="SKLA_sum342">#REF!</definedName>
    <definedName name="SKLA_sum343">#REF!</definedName>
    <definedName name="SKLA_sum344">#REF!</definedName>
    <definedName name="SKLA_sum345">#REF!</definedName>
    <definedName name="SKLA_sum346">#REF!</definedName>
    <definedName name="SKLA_sum347">#REF!</definedName>
    <definedName name="SKLA_sum348">#REF!</definedName>
    <definedName name="SKLA_sum349">#REF!</definedName>
    <definedName name="SKLA_sum35">#REF!</definedName>
    <definedName name="SKLA_sum350">#REF!</definedName>
    <definedName name="SKLA_sum351">#REF!</definedName>
    <definedName name="SKLA_sum352">#REF!</definedName>
    <definedName name="SKLA_sum353">#REF!</definedName>
    <definedName name="SKLA_sum354">#REF!</definedName>
    <definedName name="SKLA_sum355">#REF!</definedName>
    <definedName name="SKLA_sum356">#REF!</definedName>
    <definedName name="SKLA_sum357">#REF!</definedName>
    <definedName name="SKLA_sum358">#REF!</definedName>
    <definedName name="SKLA_sum359">#REF!</definedName>
    <definedName name="SKLA_sum36">#REF!</definedName>
    <definedName name="SKLA_sum360">#REF!</definedName>
    <definedName name="SKLA_sum361">#REF!</definedName>
    <definedName name="SKLA_sum362">#REF!</definedName>
    <definedName name="SKLA_sum363">#REF!</definedName>
    <definedName name="SKLA_sum364">#REF!</definedName>
    <definedName name="SKLA_sum365">#REF!</definedName>
    <definedName name="SKLA_sum366">#REF!</definedName>
    <definedName name="SKLA_sum367">#REF!</definedName>
    <definedName name="SKLA_sum368">#REF!</definedName>
    <definedName name="SKLA_sum369">#REF!</definedName>
    <definedName name="SKLA_sum37">#REF!</definedName>
    <definedName name="SKLA_sum370">#REF!</definedName>
    <definedName name="SKLA_sum371">#REF!</definedName>
    <definedName name="SKLA_sum372">#REF!</definedName>
    <definedName name="SKLA_sum373">#REF!</definedName>
    <definedName name="SKLA_sum374">#REF!</definedName>
    <definedName name="SKLA_sum375">#REF!</definedName>
    <definedName name="SKLA_sum376">#REF!</definedName>
    <definedName name="SKLA_sum377">#REF!</definedName>
    <definedName name="SKLA_sum378">#REF!</definedName>
    <definedName name="SKLA_sum379">#REF!</definedName>
    <definedName name="SKLA_sum38">#REF!</definedName>
    <definedName name="SKLA_sum380">#REF!</definedName>
    <definedName name="SKLA_sum381">#REF!</definedName>
    <definedName name="SKLA_sum382">#REF!</definedName>
    <definedName name="SKLA_sum383">#REF!</definedName>
    <definedName name="SKLA_sum384">#REF!</definedName>
    <definedName name="SKLA_sum385">#REF!</definedName>
    <definedName name="SKLA_sum386">#REF!</definedName>
    <definedName name="SKLA_sum387">#REF!</definedName>
    <definedName name="SKLA_sum388">#REF!</definedName>
    <definedName name="SKLA_sum389">#REF!</definedName>
    <definedName name="SKLA_sum39">#REF!</definedName>
    <definedName name="SKLA_sum390">#REF!</definedName>
    <definedName name="SKLA_sum391">#REF!</definedName>
    <definedName name="SKLA_sum392">#REF!</definedName>
    <definedName name="SKLA_sum393">#REF!</definedName>
    <definedName name="SKLA_sum394">#REF!</definedName>
    <definedName name="SKLA_sum395">#REF!</definedName>
    <definedName name="SKLA_sum396">#REF!</definedName>
    <definedName name="SKLA_sum397">#REF!</definedName>
    <definedName name="SKLA_sum398">#REF!</definedName>
    <definedName name="SKLA_sum399">#REF!</definedName>
    <definedName name="SKLA_sum4">#REF!</definedName>
    <definedName name="SKLA_sum40">#REF!</definedName>
    <definedName name="SKLA_sum400">#REF!</definedName>
    <definedName name="SKLA_sum401">#REF!</definedName>
    <definedName name="SKLA_sum402">#REF!</definedName>
    <definedName name="SKLA_sum403">#REF!</definedName>
    <definedName name="SKLA_sum404">#REF!</definedName>
    <definedName name="SKLA_sum405">#REF!</definedName>
    <definedName name="SKLA_sum406">#REF!</definedName>
    <definedName name="SKLA_sum407">#REF!</definedName>
    <definedName name="SKLA_sum408">#REF!</definedName>
    <definedName name="SKLA_sum409">#REF!</definedName>
    <definedName name="SKLA_sum41">#REF!</definedName>
    <definedName name="SKLA_sum410">#REF!</definedName>
    <definedName name="SKLA_sum411">#REF!</definedName>
    <definedName name="SKLA_sum412">#REF!</definedName>
    <definedName name="SKLA_sum413">#REF!</definedName>
    <definedName name="SKLA_sum414">#REF!</definedName>
    <definedName name="SKLA_sum415">#REF!</definedName>
    <definedName name="SKLA_sum416">#REF!</definedName>
    <definedName name="SKLA_sum417">#REF!</definedName>
    <definedName name="SKLA_sum418">#REF!</definedName>
    <definedName name="SKLA_sum419">#REF!</definedName>
    <definedName name="SKLA_sum42">#REF!</definedName>
    <definedName name="SKLA_sum420">#REF!</definedName>
    <definedName name="SKLA_sum421">#REF!</definedName>
    <definedName name="SKLA_sum422">#REF!</definedName>
    <definedName name="SKLA_sum423">#REF!</definedName>
    <definedName name="SKLA_sum424">#REF!</definedName>
    <definedName name="SKLA_sum425">#REF!</definedName>
    <definedName name="SKLA_sum426">#REF!</definedName>
    <definedName name="SKLA_sum427">#REF!</definedName>
    <definedName name="SKLA_sum428">#REF!</definedName>
    <definedName name="SKLA_sum429">#REF!</definedName>
    <definedName name="SKLA_sum43">#REF!</definedName>
    <definedName name="SKLA_sum430">#REF!</definedName>
    <definedName name="SKLA_sum431">#REF!</definedName>
    <definedName name="SKLA_sum432">#REF!</definedName>
    <definedName name="SKLA_sum433">#REF!</definedName>
    <definedName name="SKLA_sum434">#REF!</definedName>
    <definedName name="SKLA_sum435">#REF!</definedName>
    <definedName name="SKLA_sum436">#REF!</definedName>
    <definedName name="SKLA_sum437">#REF!</definedName>
    <definedName name="SKLA_sum438">#REF!</definedName>
    <definedName name="SKLA_sum439">#REF!</definedName>
    <definedName name="SKLA_sum44">#REF!</definedName>
    <definedName name="SKLA_sum440">#REF!</definedName>
    <definedName name="SKLA_sum441">#REF!</definedName>
    <definedName name="SKLA_sum442">#REF!</definedName>
    <definedName name="SKLA_sum443">#REF!</definedName>
    <definedName name="SKLA_sum444">#REF!</definedName>
    <definedName name="SKLA_sum445">#REF!</definedName>
    <definedName name="SKLA_sum446">#REF!</definedName>
    <definedName name="SKLA_sum447">#REF!</definedName>
    <definedName name="SKLA_sum448">#REF!</definedName>
    <definedName name="SKLA_sum449">#REF!</definedName>
    <definedName name="SKLA_sum45">#REF!</definedName>
    <definedName name="SKLA_sum450">#REF!</definedName>
    <definedName name="SKLA_sum451">#REF!</definedName>
    <definedName name="SKLA_sum452">#REF!</definedName>
    <definedName name="SKLA_sum453">#REF!</definedName>
    <definedName name="SKLA_sum454">#REF!</definedName>
    <definedName name="SKLA_sum455">#REF!</definedName>
    <definedName name="SKLA_sum456">#REF!</definedName>
    <definedName name="SKLA_sum457">#REF!</definedName>
    <definedName name="SKLA_sum458">#REF!</definedName>
    <definedName name="SKLA_sum459">#REF!</definedName>
    <definedName name="SKLA_sum46">#REF!</definedName>
    <definedName name="SKLA_sum460">#REF!</definedName>
    <definedName name="SKLA_sum461">#REF!</definedName>
    <definedName name="SKLA_sum462">#REF!</definedName>
    <definedName name="SKLA_sum463">#REF!</definedName>
    <definedName name="SKLA_sum464">#REF!</definedName>
    <definedName name="SKLA_sum465">#REF!</definedName>
    <definedName name="SKLA_sum466">#REF!</definedName>
    <definedName name="SKLA_sum467">#REF!</definedName>
    <definedName name="SKLA_sum468">#REF!</definedName>
    <definedName name="SKLA_sum469">#REF!</definedName>
    <definedName name="SKLA_sum47">#REF!</definedName>
    <definedName name="SKLA_sum470">#REF!</definedName>
    <definedName name="SKLA_sum471">#REF!</definedName>
    <definedName name="SKLA_sum472">#REF!</definedName>
    <definedName name="SKLA_sum473">#REF!</definedName>
    <definedName name="SKLA_sum474">#REF!</definedName>
    <definedName name="SKLA_sum475">#REF!</definedName>
    <definedName name="SKLA_sum476">#REF!</definedName>
    <definedName name="SKLA_sum477">#REF!</definedName>
    <definedName name="SKLA_sum478">#REF!</definedName>
    <definedName name="SKLA_sum479">#REF!</definedName>
    <definedName name="SKLA_sum48">#REF!</definedName>
    <definedName name="SKLA_sum480">#REF!</definedName>
    <definedName name="SKLA_sum481">#REF!</definedName>
    <definedName name="SKLA_sum482">#REF!</definedName>
    <definedName name="SKLA_sum483">#REF!</definedName>
    <definedName name="SKLA_sum484">#REF!</definedName>
    <definedName name="SKLA_sum485">#REF!</definedName>
    <definedName name="SKLA_sum486">#REF!</definedName>
    <definedName name="SKLA_sum487">#REF!</definedName>
    <definedName name="SKLA_sum488">#REF!</definedName>
    <definedName name="SKLA_sum489">#REF!</definedName>
    <definedName name="SKLA_sum49">#REF!</definedName>
    <definedName name="SKLA_sum490">#REF!</definedName>
    <definedName name="SKLA_sum491">#REF!</definedName>
    <definedName name="SKLA_sum492">#REF!</definedName>
    <definedName name="SKLA_sum493">#REF!</definedName>
    <definedName name="SKLA_sum494">#REF!</definedName>
    <definedName name="SKLA_sum495">#REF!</definedName>
    <definedName name="SKLA_sum496">#REF!</definedName>
    <definedName name="SKLA_sum497">#REF!</definedName>
    <definedName name="SKLA_sum498">#REF!</definedName>
    <definedName name="SKLA_sum499">#REF!</definedName>
    <definedName name="SKLA_sum5">#REF!</definedName>
    <definedName name="SKLA_sum50">#REF!</definedName>
    <definedName name="SKLA_sum500">#REF!</definedName>
    <definedName name="SKLA_sum501">#REF!</definedName>
    <definedName name="SKLA_sum502">#REF!</definedName>
    <definedName name="SKLA_sum503">#REF!</definedName>
    <definedName name="SKLA_sum504">#REF!</definedName>
    <definedName name="SKLA_sum505">#REF!</definedName>
    <definedName name="SKLA_sum506">#REF!</definedName>
    <definedName name="SKLA_sum507">#REF!</definedName>
    <definedName name="SKLA_sum508">#REF!</definedName>
    <definedName name="SKLA_sum509">#REF!</definedName>
    <definedName name="SKLA_sum51">#REF!</definedName>
    <definedName name="SKLA_sum510">#REF!</definedName>
    <definedName name="SKLA_sum511">#REF!</definedName>
    <definedName name="SKLA_sum512">#REF!</definedName>
    <definedName name="SKLA_sum513">#REF!</definedName>
    <definedName name="SKLA_sum514">#REF!</definedName>
    <definedName name="SKLA_sum515">#REF!</definedName>
    <definedName name="SKLA_sum516">#REF!</definedName>
    <definedName name="SKLA_sum517">#REF!</definedName>
    <definedName name="SKLA_sum518">#REF!</definedName>
    <definedName name="SKLA_sum519">#REF!</definedName>
    <definedName name="SKLA_sum52">#REF!</definedName>
    <definedName name="SKLA_sum520">#REF!</definedName>
    <definedName name="SKLA_sum521">#REF!</definedName>
    <definedName name="SKLA_sum522">#REF!</definedName>
    <definedName name="SKLA_sum523">#REF!</definedName>
    <definedName name="SKLA_sum524">#REF!</definedName>
    <definedName name="SKLA_sum525">#REF!</definedName>
    <definedName name="SKLA_sum526">#REF!</definedName>
    <definedName name="SKLA_sum527">#REF!</definedName>
    <definedName name="SKLA_sum528">#REF!</definedName>
    <definedName name="SKLA_sum529">#REF!</definedName>
    <definedName name="SKLA_sum53">#REF!</definedName>
    <definedName name="SKLA_sum530">#REF!</definedName>
    <definedName name="SKLA_sum531">#REF!</definedName>
    <definedName name="SKLA_sum532">#REF!</definedName>
    <definedName name="SKLA_sum533">#REF!</definedName>
    <definedName name="SKLA_sum534">#REF!</definedName>
    <definedName name="SKLA_sum535">#REF!</definedName>
    <definedName name="SKLA_sum536">#REF!</definedName>
    <definedName name="SKLA_sum537">#REF!</definedName>
    <definedName name="SKLA_sum538">#REF!</definedName>
    <definedName name="SKLA_sum539">#REF!</definedName>
    <definedName name="SKLA_sum54">#REF!</definedName>
    <definedName name="SKLA_sum540">#REF!</definedName>
    <definedName name="SKLA_sum541">#REF!</definedName>
    <definedName name="SKLA_sum542">#REF!</definedName>
    <definedName name="SKLA_sum543">#REF!</definedName>
    <definedName name="SKLA_sum544">#REF!</definedName>
    <definedName name="SKLA_sum545">#REF!</definedName>
    <definedName name="SKLA_sum546">#REF!</definedName>
    <definedName name="SKLA_sum547">#REF!</definedName>
    <definedName name="SKLA_sum548">#REF!</definedName>
    <definedName name="SKLA_sum549">#REF!</definedName>
    <definedName name="SKLA_sum55">#REF!</definedName>
    <definedName name="SKLA_sum550">#REF!</definedName>
    <definedName name="SKLA_sum551">#REF!</definedName>
    <definedName name="SKLA_sum552">#REF!</definedName>
    <definedName name="SKLA_sum553">#REF!</definedName>
    <definedName name="SKLA_sum554">#REF!</definedName>
    <definedName name="SKLA_sum555">#REF!</definedName>
    <definedName name="SKLA_sum556">#REF!</definedName>
    <definedName name="SKLA_sum557">#REF!</definedName>
    <definedName name="SKLA_sum558">#REF!</definedName>
    <definedName name="SKLA_sum559">#REF!</definedName>
    <definedName name="SKLA_sum56">#REF!</definedName>
    <definedName name="SKLA_sum560">#REF!</definedName>
    <definedName name="SKLA_sum561">#REF!</definedName>
    <definedName name="SKLA_sum562">#REF!</definedName>
    <definedName name="SKLA_sum563">#REF!</definedName>
    <definedName name="SKLA_sum564">#REF!</definedName>
    <definedName name="SKLA_sum565">#REF!</definedName>
    <definedName name="SKLA_sum566">#REF!</definedName>
    <definedName name="SKLA_sum567">#REF!</definedName>
    <definedName name="SKLA_sum568">#REF!</definedName>
    <definedName name="SKLA_sum569">#REF!</definedName>
    <definedName name="SKLA_sum57">#REF!</definedName>
    <definedName name="SKLA_sum570">#REF!</definedName>
    <definedName name="SKLA_sum571">#REF!</definedName>
    <definedName name="SKLA_sum572">#REF!</definedName>
    <definedName name="SKLA_sum573">#REF!</definedName>
    <definedName name="SKLA_sum574">#REF!</definedName>
    <definedName name="SKLA_sum575">#REF!</definedName>
    <definedName name="SKLA_sum576">#REF!</definedName>
    <definedName name="SKLA_sum577">#REF!</definedName>
    <definedName name="SKLA_sum578">#REF!</definedName>
    <definedName name="SKLA_sum579">#REF!</definedName>
    <definedName name="SKLA_sum58">#REF!</definedName>
    <definedName name="SKLA_sum580">#REF!</definedName>
    <definedName name="SKLA_sum581">#REF!</definedName>
    <definedName name="SKLA_sum582">#REF!</definedName>
    <definedName name="SKLA_sum583">#REF!</definedName>
    <definedName name="SKLA_sum584">#REF!</definedName>
    <definedName name="SKLA_sum585">#REF!</definedName>
    <definedName name="SKLA_sum586">#REF!</definedName>
    <definedName name="SKLA_sum587">#REF!</definedName>
    <definedName name="SKLA_sum588">#REF!</definedName>
    <definedName name="SKLA_sum589">#REF!</definedName>
    <definedName name="SKLA_sum59">#REF!</definedName>
    <definedName name="SKLA_sum590">#REF!</definedName>
    <definedName name="SKLA_sum591">#REF!</definedName>
    <definedName name="SKLA_sum592">#REF!</definedName>
    <definedName name="SKLA_sum593">#REF!</definedName>
    <definedName name="SKLA_sum594">#REF!</definedName>
    <definedName name="SKLA_sum595">#REF!</definedName>
    <definedName name="SKLA_sum596">#REF!</definedName>
    <definedName name="SKLA_sum597">#REF!</definedName>
    <definedName name="SKLA_sum598">#REF!</definedName>
    <definedName name="SKLA_sum599">#REF!</definedName>
    <definedName name="SKLA_sum6">#REF!</definedName>
    <definedName name="SKLA_sum60">#REF!</definedName>
    <definedName name="SKLA_sum600">#REF!</definedName>
    <definedName name="SKLA_sum601">#REF!</definedName>
    <definedName name="SKLA_sum602">#REF!</definedName>
    <definedName name="SKLA_sum603">#REF!</definedName>
    <definedName name="SKLA_sum604">#REF!</definedName>
    <definedName name="SKLA_sum605">#REF!</definedName>
    <definedName name="SKLA_sum606">#REF!</definedName>
    <definedName name="SKLA_sum607">#REF!</definedName>
    <definedName name="SKLA_sum608">#REF!</definedName>
    <definedName name="SKLA_sum609">#REF!</definedName>
    <definedName name="SKLA_sum61">#REF!</definedName>
    <definedName name="SKLA_sum610">#REF!</definedName>
    <definedName name="SKLA_sum611">#REF!</definedName>
    <definedName name="SKLA_sum612">#REF!</definedName>
    <definedName name="SKLA_sum613">#REF!</definedName>
    <definedName name="SKLA_sum614">#REF!</definedName>
    <definedName name="SKLA_sum615">#REF!</definedName>
    <definedName name="SKLA_sum616">#REF!</definedName>
    <definedName name="SKLA_sum617">#REF!</definedName>
    <definedName name="SKLA_sum618">#REF!</definedName>
    <definedName name="SKLA_sum619">#REF!</definedName>
    <definedName name="SKLA_sum62">#REF!</definedName>
    <definedName name="SKLA_sum620">#REF!</definedName>
    <definedName name="SKLA_sum621">#REF!</definedName>
    <definedName name="SKLA_sum622">#REF!</definedName>
    <definedName name="SKLA_sum623">#REF!</definedName>
    <definedName name="SKLA_sum624">#REF!</definedName>
    <definedName name="SKLA_sum625">#REF!</definedName>
    <definedName name="SKLA_sum626">#REF!</definedName>
    <definedName name="SKLA_sum627">#REF!</definedName>
    <definedName name="SKLA_sum628">#REF!</definedName>
    <definedName name="SKLA_sum629">#REF!</definedName>
    <definedName name="SKLA_sum63">#REF!</definedName>
    <definedName name="SKLA_sum630">#REF!</definedName>
    <definedName name="SKLA_sum631">#REF!</definedName>
    <definedName name="SKLA_sum632">#REF!</definedName>
    <definedName name="SKLA_sum633">#REF!</definedName>
    <definedName name="SKLA_sum634">#REF!</definedName>
    <definedName name="SKLA_sum635">#REF!</definedName>
    <definedName name="SKLA_sum636">#REF!</definedName>
    <definedName name="SKLA_sum637">#REF!</definedName>
    <definedName name="SKLA_sum638">#REF!</definedName>
    <definedName name="SKLA_sum639">#REF!</definedName>
    <definedName name="SKLA_sum64">#REF!</definedName>
    <definedName name="SKLA_sum640">#REF!</definedName>
    <definedName name="SKLA_sum641">#REF!</definedName>
    <definedName name="SKLA_sum642">#REF!</definedName>
    <definedName name="SKLA_sum643">#REF!</definedName>
    <definedName name="SKLA_sum644">#REF!</definedName>
    <definedName name="SKLA_sum645">#REF!</definedName>
    <definedName name="SKLA_sum646">#REF!</definedName>
    <definedName name="SKLA_sum647">#REF!</definedName>
    <definedName name="SKLA_sum648">#REF!</definedName>
    <definedName name="SKLA_sum649">#REF!</definedName>
    <definedName name="SKLA_sum65">#REF!</definedName>
    <definedName name="SKLA_sum650">#REF!</definedName>
    <definedName name="SKLA_sum651">#REF!</definedName>
    <definedName name="SKLA_sum652">#REF!</definedName>
    <definedName name="SKLA_sum653">#REF!</definedName>
    <definedName name="SKLA_sum654">#REF!</definedName>
    <definedName name="SKLA_sum655">#REF!</definedName>
    <definedName name="SKLA_sum66">#REF!</definedName>
    <definedName name="SKLA_sum67">#REF!</definedName>
    <definedName name="SKLA_sum68">#REF!</definedName>
    <definedName name="SKLA_sum69">#REF!</definedName>
    <definedName name="SKLA_sum7">#REF!</definedName>
    <definedName name="SKLA_sum70">#REF!</definedName>
    <definedName name="SKLA_sum71">#REF!</definedName>
    <definedName name="SKLA_sum72">#REF!</definedName>
    <definedName name="SKLA_sum73">#REF!</definedName>
    <definedName name="SKLA_sum74">#REF!</definedName>
    <definedName name="SKLA_sum75">#REF!</definedName>
    <definedName name="SKLA_sum76">#REF!</definedName>
    <definedName name="SKLA_sum77">#REF!</definedName>
    <definedName name="SKLA_sum78">#REF!</definedName>
    <definedName name="SKLA_sum79">#REF!</definedName>
    <definedName name="SKLA_sum8">#REF!</definedName>
    <definedName name="SKLA_sum80">#REF!</definedName>
    <definedName name="SKLA_sum81">#REF!</definedName>
    <definedName name="SKLA_sum82">#REF!</definedName>
    <definedName name="SKLA_sum83">#REF!</definedName>
    <definedName name="SKLA_sum84">#REF!</definedName>
    <definedName name="SKLA_sum85">#REF!</definedName>
    <definedName name="SKLA_sum86">#REF!</definedName>
    <definedName name="SKLA_sum87">#REF!</definedName>
    <definedName name="SKLA_sum88">#REF!</definedName>
    <definedName name="SKLA_sum89">#REF!</definedName>
    <definedName name="SKLA_sum9">#REF!</definedName>
    <definedName name="SKLA_sum90">#REF!</definedName>
    <definedName name="SKLA_sum91">#REF!</definedName>
    <definedName name="SKLA_sum92">#REF!</definedName>
    <definedName name="SKLA_sum93">#REF!</definedName>
    <definedName name="SKLA_sum94">#REF!</definedName>
    <definedName name="SKLA_sum95">#REF!</definedName>
    <definedName name="SKLA_sum96">#REF!</definedName>
    <definedName name="SKLA_sum97">#REF!</definedName>
    <definedName name="SKLA_sum98">#REF!</definedName>
    <definedName name="SKLA_sum99">#REF!</definedName>
    <definedName name="wkLPガス単位発熱量">[5]ワーク!$D$80</definedName>
    <definedName name="wk電気単位発熱量">[5]ワーク!$D$87</definedName>
    <definedName name="wk都市ガス単位発熱量">[5]ワーク!$D$75</definedName>
    <definedName name="wk灯油単位発熱量">[5]ワーク!$D$83</definedName>
    <definedName name="WWWWWW">#REF!</definedName>
    <definedName name="こひ３１３">[6]PRINT!$P$19</definedName>
    <definedName name="こひ３１４">#REF!</definedName>
    <definedName name="コメント">#REF!</definedName>
    <definedName name="家電">[7]中電!$D$8:$D$35</definedName>
    <definedName name="回収差異">[7]中電!$L$8:$L$35</definedName>
    <definedName name="海住環">[7]中電!$N$8:$N$35</definedName>
    <definedName name="気温">[8]プリント!#REF!</definedName>
    <definedName name="近藤作業">[8]気象情報!#REF!</definedName>
    <definedName name="実績">#REF!</definedName>
    <definedName name="社供">[7]中電!$K$8:$K$35</definedName>
    <definedName name="従量1LPガス基本">#REF!</definedName>
    <definedName name="従量1基本料金">#REF!</definedName>
    <definedName name="従量1都市ガス基本">#REF!</definedName>
    <definedName name="全体エリア">#REF!</definedName>
    <definedName name="全体ｻ印刷エリア">#REF!</definedName>
    <definedName name="直扱">[7]中電!$J$8:$J$35</definedName>
    <definedName name="電材">[7]中電!$E$8:$E$35</definedName>
    <definedName name="入力画面">#REF!</definedName>
    <definedName name="変更">[8]気象情報!#REF!</definedName>
    <definedName name="冷住">[7]中電!$F$8:$F$35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9" i="1" l="1"/>
  <c r="K39" i="1" l="1"/>
  <c r="K37" i="1"/>
  <c r="K38" i="1"/>
  <c r="K35" i="1"/>
  <c r="K36" i="1"/>
  <c r="K34" i="1"/>
  <c r="G39" i="1" a="1"/>
  <c r="G39" i="1" s="1"/>
  <c r="G38" i="1" a="1"/>
  <c r="G38" i="1" s="1"/>
  <c r="G37" i="1" a="1"/>
  <c r="G37" i="1" s="1"/>
  <c r="G36" i="1" a="1"/>
  <c r="G36" i="1" s="1"/>
  <c r="G35" i="1" a="1"/>
  <c r="G35" i="1" s="1"/>
  <c r="G34" i="1" a="1"/>
  <c r="G34" i="1" s="1"/>
  <c r="T85" i="13"/>
  <c r="T84" i="13"/>
  <c r="T83" i="13"/>
  <c r="T82" i="13"/>
  <c r="T81" i="13"/>
  <c r="T80" i="13"/>
  <c r="T79" i="13"/>
  <c r="T78" i="13"/>
  <c r="T77" i="13"/>
  <c r="T76" i="13"/>
  <c r="T75" i="13"/>
  <c r="T74" i="13"/>
  <c r="T73" i="13"/>
  <c r="T72" i="13"/>
  <c r="T71" i="13"/>
  <c r="T70" i="13"/>
  <c r="T69" i="13"/>
  <c r="T68" i="13"/>
  <c r="T67" i="13"/>
  <c r="T66" i="13"/>
  <c r="T65" i="13"/>
  <c r="T64" i="13"/>
  <c r="T63" i="13"/>
  <c r="T62" i="13"/>
  <c r="T61" i="13"/>
  <c r="T60" i="13"/>
  <c r="T59" i="13"/>
  <c r="T58" i="13"/>
  <c r="T57" i="13"/>
  <c r="T56" i="13"/>
  <c r="T53" i="13"/>
  <c r="T52" i="13"/>
  <c r="T51" i="13"/>
  <c r="T50" i="13"/>
  <c r="T47" i="13"/>
  <c r="T46" i="13"/>
  <c r="T45" i="13"/>
  <c r="T44" i="13"/>
  <c r="T43" i="13"/>
  <c r="T40" i="13"/>
  <c r="T39" i="13"/>
  <c r="T38" i="13"/>
  <c r="T37" i="13"/>
  <c r="T36" i="13"/>
  <c r="T35" i="13"/>
  <c r="T34" i="13"/>
  <c r="T33" i="13"/>
  <c r="T32" i="13"/>
  <c r="T30" i="13"/>
  <c r="T29" i="13"/>
  <c r="T28" i="13"/>
  <c r="T27" i="13"/>
  <c r="T26" i="13"/>
  <c r="T25" i="13"/>
  <c r="T24" i="13"/>
  <c r="T23" i="13"/>
  <c r="T8" i="13"/>
  <c r="Q22" i="2"/>
  <c r="Q9" i="2" s="1"/>
  <c r="P22" i="2"/>
  <c r="P9" i="2" s="1"/>
  <c r="Q21" i="2"/>
  <c r="Q8" i="2" s="1"/>
  <c r="P21" i="2"/>
  <c r="P8" i="2" s="1"/>
  <c r="Q20" i="2"/>
  <c r="Q7" i="2" s="1"/>
  <c r="P20" i="2"/>
  <c r="P7" i="2" s="1"/>
  <c r="Q19" i="2"/>
  <c r="Q6" i="2" s="1"/>
  <c r="P19" i="2"/>
  <c r="P6" i="2" s="1"/>
  <c r="Q18" i="2"/>
  <c r="Q5" i="2" s="1"/>
  <c r="P18" i="2"/>
  <c r="P5" i="2" s="1"/>
  <c r="Q17" i="2"/>
  <c r="Q4" i="2" s="1"/>
  <c r="P17" i="2"/>
  <c r="P4" i="2" s="1"/>
  <c r="B57" i="1" l="1" a="1"/>
  <c r="B57" i="1" s="1"/>
  <c r="U37" i="1" a="1"/>
  <c r="U37" i="1" s="1"/>
  <c r="L32" i="13" l="1"/>
  <c r="AB32" i="13"/>
  <c r="Z32" i="13"/>
  <c r="X32" i="13"/>
  <c r="V32" i="13"/>
  <c r="R32" i="13"/>
  <c r="P32" i="13"/>
  <c r="N32" i="13"/>
  <c r="J32" i="13"/>
  <c r="G17" i="2" l="1"/>
  <c r="F17" i="2"/>
  <c r="I17" i="2"/>
  <c r="AB23" i="13"/>
  <c r="Z23" i="13"/>
  <c r="X23" i="13"/>
  <c r="V23" i="13"/>
  <c r="R23" i="13"/>
  <c r="P23" i="13"/>
  <c r="N23" i="13"/>
  <c r="L17" i="2" s="1"/>
  <c r="L4" i="2" s="1"/>
  <c r="L23" i="13"/>
  <c r="J23" i="13"/>
  <c r="H23" i="13"/>
  <c r="F23" i="13"/>
  <c r="K17" i="2"/>
  <c r="F25" i="13"/>
  <c r="D22" i="2" s="1"/>
  <c r="D9" i="2" s="1"/>
  <c r="N85" i="13"/>
  <c r="N84" i="13"/>
  <c r="N83" i="13"/>
  <c r="N82" i="13"/>
  <c r="N81" i="13"/>
  <c r="N80" i="13"/>
  <c r="N79" i="13"/>
  <c r="N78" i="13"/>
  <c r="N77" i="13"/>
  <c r="N76" i="13"/>
  <c r="N75" i="13"/>
  <c r="N74" i="13"/>
  <c r="N73" i="13"/>
  <c r="N72" i="13"/>
  <c r="N71" i="13"/>
  <c r="M19" i="2" s="1"/>
  <c r="N70" i="13"/>
  <c r="N69" i="13"/>
  <c r="N68" i="13"/>
  <c r="N67" i="13"/>
  <c r="N66" i="13"/>
  <c r="L19" i="2" s="1"/>
  <c r="N65" i="13"/>
  <c r="N64" i="13"/>
  <c r="N63" i="13"/>
  <c r="N62" i="13"/>
  <c r="N61" i="13"/>
  <c r="N60" i="13"/>
  <c r="N59" i="13"/>
  <c r="N58" i="13"/>
  <c r="N57" i="13"/>
  <c r="N56" i="13"/>
  <c r="N53" i="13"/>
  <c r="N52" i="13"/>
  <c r="N51" i="13"/>
  <c r="N50" i="13"/>
  <c r="N47" i="13"/>
  <c r="N46" i="13"/>
  <c r="N45" i="13"/>
  <c r="N44" i="13"/>
  <c r="N43" i="13"/>
  <c r="N40" i="13"/>
  <c r="N39" i="13"/>
  <c r="N38" i="13"/>
  <c r="N37" i="13"/>
  <c r="N36" i="13"/>
  <c r="N35" i="13"/>
  <c r="N34" i="13"/>
  <c r="M22" i="2" s="1"/>
  <c r="M9" i="2" s="1"/>
  <c r="N33" i="13"/>
  <c r="M18" i="2" s="1"/>
  <c r="N31" i="13"/>
  <c r="N30" i="13"/>
  <c r="N29" i="13"/>
  <c r="L21" i="2" s="1"/>
  <c r="N28" i="13"/>
  <c r="L20" i="2" s="1"/>
  <c r="N27" i="13"/>
  <c r="N26" i="13"/>
  <c r="N25" i="13"/>
  <c r="L22" i="2" s="1"/>
  <c r="L9" i="2" s="1"/>
  <c r="N24" i="13"/>
  <c r="L18" i="2" s="1"/>
  <c r="L5" i="2" s="1"/>
  <c r="N22" i="13"/>
  <c r="N21" i="13"/>
  <c r="N20" i="13"/>
  <c r="N19" i="13"/>
  <c r="N18" i="13"/>
  <c r="N15" i="13"/>
  <c r="N14" i="13"/>
  <c r="N13" i="13"/>
  <c r="N12" i="13"/>
  <c r="N11" i="13"/>
  <c r="N8" i="13"/>
  <c r="AD39" i="13"/>
  <c r="AB39" i="13"/>
  <c r="Z39" i="13"/>
  <c r="X39" i="13"/>
  <c r="V39" i="13"/>
  <c r="R39" i="13"/>
  <c r="P39" i="13"/>
  <c r="L39" i="13"/>
  <c r="J39" i="13"/>
  <c r="H39" i="13"/>
  <c r="F39" i="13"/>
  <c r="AB34" i="13"/>
  <c r="AA22" i="2" s="1"/>
  <c r="AA9" i="2" s="1"/>
  <c r="Z34" i="13"/>
  <c r="Y22" i="2" s="1"/>
  <c r="Y9" i="2" s="1"/>
  <c r="X34" i="13"/>
  <c r="W22" i="2" s="1"/>
  <c r="W9" i="2" s="1"/>
  <c r="V34" i="13"/>
  <c r="U22" i="2" s="1"/>
  <c r="U9" i="2" s="1"/>
  <c r="R34" i="13"/>
  <c r="O22" i="2" s="1"/>
  <c r="O9" i="2" s="1"/>
  <c r="P34" i="13"/>
  <c r="S22" i="2" s="1"/>
  <c r="S9" i="2" s="1"/>
  <c r="L34" i="13"/>
  <c r="K22" i="2" s="1"/>
  <c r="K9" i="2" s="1"/>
  <c r="J34" i="13"/>
  <c r="G22" i="2" s="1"/>
  <c r="G9" i="2" s="1"/>
  <c r="H34" i="13"/>
  <c r="I22" i="2" s="1"/>
  <c r="I9" i="2" s="1"/>
  <c r="F34" i="13"/>
  <c r="E22" i="2" s="1"/>
  <c r="E9" i="2" s="1"/>
  <c r="AD30" i="13"/>
  <c r="AB30" i="13"/>
  <c r="Z30" i="13"/>
  <c r="X30" i="13"/>
  <c r="V30" i="13"/>
  <c r="R30" i="13"/>
  <c r="P30" i="13"/>
  <c r="L30" i="13"/>
  <c r="J30" i="13"/>
  <c r="H30" i="13"/>
  <c r="F30" i="13"/>
  <c r="AB25" i="13"/>
  <c r="Z22" i="2" s="1"/>
  <c r="Z9" i="2" s="1"/>
  <c r="Z25" i="13"/>
  <c r="X22" i="2" s="1"/>
  <c r="X9" i="2" s="1"/>
  <c r="X25" i="13"/>
  <c r="V22" i="2" s="1"/>
  <c r="V9" i="2" s="1"/>
  <c r="V25" i="13"/>
  <c r="T22" i="2" s="1"/>
  <c r="T9" i="2" s="1"/>
  <c r="R25" i="13"/>
  <c r="N22" i="2" s="1"/>
  <c r="N9" i="2" s="1"/>
  <c r="P25" i="13"/>
  <c r="R22" i="2" s="1"/>
  <c r="R9" i="2" s="1"/>
  <c r="L25" i="13"/>
  <c r="J22" i="2" s="1"/>
  <c r="J9" i="2" s="1"/>
  <c r="J25" i="13"/>
  <c r="F22" i="2" s="1"/>
  <c r="F9" i="2" s="1"/>
  <c r="H25" i="13"/>
  <c r="H22" i="2" s="1"/>
  <c r="H9" i="2" s="1"/>
  <c r="E17" i="2"/>
  <c r="AA17" i="2"/>
  <c r="Y17" i="2"/>
  <c r="W17" i="2"/>
  <c r="U17" i="2"/>
  <c r="S17" i="2"/>
  <c r="O17" i="2"/>
  <c r="M17" i="2"/>
  <c r="M20" i="2" l="1"/>
  <c r="M21" i="2"/>
  <c r="M8" i="2" s="1"/>
  <c r="L7" i="2"/>
  <c r="L8" i="2"/>
  <c r="AD85" i="13"/>
  <c r="AB85" i="13"/>
  <c r="Z85" i="13"/>
  <c r="X85" i="13"/>
  <c r="V85" i="13"/>
  <c r="R85" i="13"/>
  <c r="P85" i="13"/>
  <c r="L85" i="13"/>
  <c r="J85" i="13"/>
  <c r="H85" i="13"/>
  <c r="F85" i="13"/>
  <c r="AD84" i="13"/>
  <c r="AB84" i="13"/>
  <c r="Z84" i="13"/>
  <c r="X84" i="13"/>
  <c r="V84" i="13"/>
  <c r="R84" i="13"/>
  <c r="P84" i="13"/>
  <c r="L84" i="13"/>
  <c r="J84" i="13"/>
  <c r="H84" i="13"/>
  <c r="F84" i="13"/>
  <c r="AD83" i="13"/>
  <c r="AB83" i="13"/>
  <c r="Z83" i="13"/>
  <c r="X83" i="13"/>
  <c r="V83" i="13"/>
  <c r="R83" i="13"/>
  <c r="P83" i="13"/>
  <c r="L83" i="13"/>
  <c r="J83" i="13"/>
  <c r="H83" i="13"/>
  <c r="F83" i="13"/>
  <c r="AD82" i="13"/>
  <c r="AB82" i="13"/>
  <c r="Z82" i="13"/>
  <c r="X82" i="13"/>
  <c r="V82" i="13"/>
  <c r="R82" i="13"/>
  <c r="P82" i="13"/>
  <c r="L82" i="13"/>
  <c r="J82" i="13"/>
  <c r="H82" i="13"/>
  <c r="F82" i="13"/>
  <c r="AD81" i="13"/>
  <c r="AB81" i="13"/>
  <c r="Z81" i="13"/>
  <c r="X81" i="13"/>
  <c r="V81" i="13"/>
  <c r="R81" i="13"/>
  <c r="P81" i="13"/>
  <c r="L81" i="13"/>
  <c r="J81" i="13"/>
  <c r="H81" i="13"/>
  <c r="F81" i="13"/>
  <c r="AD80" i="13"/>
  <c r="AB80" i="13"/>
  <c r="Z80" i="13"/>
  <c r="X80" i="13"/>
  <c r="V80" i="13"/>
  <c r="R80" i="13"/>
  <c r="P80" i="13"/>
  <c r="L80" i="13"/>
  <c r="J80" i="13"/>
  <c r="H80" i="13"/>
  <c r="F80" i="13"/>
  <c r="AD79" i="13"/>
  <c r="AB79" i="13"/>
  <c r="Z79" i="13"/>
  <c r="X79" i="13"/>
  <c r="V79" i="13"/>
  <c r="R79" i="13"/>
  <c r="P79" i="13"/>
  <c r="L79" i="13"/>
  <c r="J79" i="13"/>
  <c r="H79" i="13"/>
  <c r="F79" i="13"/>
  <c r="AD78" i="13"/>
  <c r="AB78" i="13"/>
  <c r="Z78" i="13"/>
  <c r="X78" i="13"/>
  <c r="V78" i="13"/>
  <c r="R78" i="13"/>
  <c r="P78" i="13"/>
  <c r="L78" i="13"/>
  <c r="J78" i="13"/>
  <c r="H78" i="13"/>
  <c r="F78" i="13"/>
  <c r="AD77" i="13"/>
  <c r="AB77" i="13"/>
  <c r="Z77" i="13"/>
  <c r="X77" i="13"/>
  <c r="V77" i="13"/>
  <c r="R77" i="13"/>
  <c r="P77" i="13"/>
  <c r="L77" i="13"/>
  <c r="J77" i="13"/>
  <c r="H77" i="13"/>
  <c r="F77" i="13"/>
  <c r="AD76" i="13"/>
  <c r="AB76" i="13"/>
  <c r="Z76" i="13"/>
  <c r="X76" i="13"/>
  <c r="V76" i="13"/>
  <c r="R76" i="13"/>
  <c r="P76" i="13"/>
  <c r="L76" i="13"/>
  <c r="J76" i="13"/>
  <c r="H76" i="13"/>
  <c r="F76" i="13"/>
  <c r="AD75" i="13"/>
  <c r="AB75" i="13"/>
  <c r="Z75" i="13"/>
  <c r="X75" i="13"/>
  <c r="V75" i="13"/>
  <c r="R75" i="13"/>
  <c r="P75" i="13"/>
  <c r="L75" i="13"/>
  <c r="J75" i="13"/>
  <c r="H75" i="13"/>
  <c r="F75" i="13"/>
  <c r="AD74" i="13"/>
  <c r="AB74" i="13"/>
  <c r="Z74" i="13"/>
  <c r="X74" i="13"/>
  <c r="V74" i="13"/>
  <c r="R74" i="13"/>
  <c r="P74" i="13"/>
  <c r="L74" i="13"/>
  <c r="J74" i="13"/>
  <c r="H74" i="13"/>
  <c r="F74" i="13"/>
  <c r="AD73" i="13"/>
  <c r="AB73" i="13"/>
  <c r="Z73" i="13"/>
  <c r="X73" i="13"/>
  <c r="V73" i="13"/>
  <c r="R73" i="13"/>
  <c r="P73" i="13"/>
  <c r="L73" i="13"/>
  <c r="J73" i="13"/>
  <c r="H73" i="13"/>
  <c r="F73" i="13"/>
  <c r="AD72" i="13"/>
  <c r="AB72" i="13"/>
  <c r="Z72" i="13"/>
  <c r="X72" i="13"/>
  <c r="V72" i="13"/>
  <c r="R72" i="13"/>
  <c r="P72" i="13"/>
  <c r="L72" i="13"/>
  <c r="J72" i="13"/>
  <c r="H72" i="13"/>
  <c r="F72" i="13"/>
  <c r="AD71" i="13"/>
  <c r="AB71" i="13"/>
  <c r="AA19" i="2" s="1"/>
  <c r="Z71" i="13"/>
  <c r="Y19" i="2" s="1"/>
  <c r="X71" i="13"/>
  <c r="W19" i="2" s="1"/>
  <c r="V71" i="13"/>
  <c r="U19" i="2" s="1"/>
  <c r="R71" i="13"/>
  <c r="O19" i="2" s="1"/>
  <c r="P71" i="13"/>
  <c r="S19" i="2" s="1"/>
  <c r="L71" i="13"/>
  <c r="K19" i="2" s="1"/>
  <c r="J71" i="13"/>
  <c r="G19" i="2" s="1"/>
  <c r="H71" i="13"/>
  <c r="I19" i="2" s="1"/>
  <c r="F71" i="13"/>
  <c r="E19" i="2" s="1"/>
  <c r="AD70" i="13"/>
  <c r="AB70" i="13"/>
  <c r="Z70" i="13"/>
  <c r="X70" i="13"/>
  <c r="V70" i="13"/>
  <c r="R70" i="13"/>
  <c r="P70" i="13"/>
  <c r="L70" i="13"/>
  <c r="J70" i="13"/>
  <c r="H70" i="13"/>
  <c r="F70" i="13"/>
  <c r="AD69" i="13"/>
  <c r="AB69" i="13"/>
  <c r="Z69" i="13"/>
  <c r="X69" i="13"/>
  <c r="V69" i="13"/>
  <c r="R69" i="13"/>
  <c r="P69" i="13"/>
  <c r="L69" i="13"/>
  <c r="J69" i="13"/>
  <c r="H69" i="13"/>
  <c r="F69" i="13"/>
  <c r="AD68" i="13"/>
  <c r="AB68" i="13"/>
  <c r="Z68" i="13"/>
  <c r="X68" i="13"/>
  <c r="V68" i="13"/>
  <c r="R68" i="13"/>
  <c r="P68" i="13"/>
  <c r="L68" i="13"/>
  <c r="J68" i="13"/>
  <c r="H68" i="13"/>
  <c r="F68" i="13"/>
  <c r="AD67" i="13"/>
  <c r="AB67" i="13"/>
  <c r="Z67" i="13"/>
  <c r="X67" i="13"/>
  <c r="V67" i="13"/>
  <c r="R67" i="13"/>
  <c r="P67" i="13"/>
  <c r="L67" i="13"/>
  <c r="J67" i="13"/>
  <c r="H67" i="13"/>
  <c r="F67" i="13"/>
  <c r="AD66" i="13"/>
  <c r="AB66" i="13"/>
  <c r="Z19" i="2" s="1"/>
  <c r="Z66" i="13"/>
  <c r="X19" i="2" s="1"/>
  <c r="X66" i="13"/>
  <c r="V19" i="2" s="1"/>
  <c r="V66" i="13"/>
  <c r="T19" i="2" s="1"/>
  <c r="R66" i="13"/>
  <c r="N19" i="2" s="1"/>
  <c r="P66" i="13"/>
  <c r="R19" i="2" s="1"/>
  <c r="L66" i="13"/>
  <c r="J19" i="2" s="1"/>
  <c r="J66" i="13"/>
  <c r="F19" i="2" s="1"/>
  <c r="H66" i="13"/>
  <c r="H19" i="2" s="1"/>
  <c r="F66" i="13"/>
  <c r="D19" i="2" s="1"/>
  <c r="AD65" i="13"/>
  <c r="AB65" i="13"/>
  <c r="Z65" i="13"/>
  <c r="X65" i="13"/>
  <c r="V65" i="13"/>
  <c r="R65" i="13"/>
  <c r="P65" i="13"/>
  <c r="L65" i="13"/>
  <c r="J65" i="13"/>
  <c r="H65" i="13"/>
  <c r="F65" i="13"/>
  <c r="AD64" i="13"/>
  <c r="AB64" i="13"/>
  <c r="Z64" i="13"/>
  <c r="X64" i="13"/>
  <c r="V64" i="13"/>
  <c r="R64" i="13"/>
  <c r="P64" i="13"/>
  <c r="L64" i="13"/>
  <c r="J64" i="13"/>
  <c r="H64" i="13"/>
  <c r="F64" i="13"/>
  <c r="AD63" i="13"/>
  <c r="AB63" i="13"/>
  <c r="Z63" i="13"/>
  <c r="X63" i="13"/>
  <c r="V63" i="13"/>
  <c r="R63" i="13"/>
  <c r="P63" i="13"/>
  <c r="L63" i="13"/>
  <c r="J63" i="13"/>
  <c r="H63" i="13"/>
  <c r="F63" i="13"/>
  <c r="AD62" i="13"/>
  <c r="AB62" i="13"/>
  <c r="Z62" i="13"/>
  <c r="X62" i="13"/>
  <c r="V62" i="13"/>
  <c r="R62" i="13"/>
  <c r="P62" i="13"/>
  <c r="L62" i="13"/>
  <c r="J62" i="13"/>
  <c r="H62" i="13"/>
  <c r="F62" i="13"/>
  <c r="AD61" i="13"/>
  <c r="AB61" i="13"/>
  <c r="Z61" i="13"/>
  <c r="X61" i="13"/>
  <c r="V61" i="13"/>
  <c r="R61" i="13"/>
  <c r="P61" i="13"/>
  <c r="L61" i="13"/>
  <c r="J61" i="13"/>
  <c r="H61" i="13"/>
  <c r="F61" i="13"/>
  <c r="AD60" i="13"/>
  <c r="AB60" i="13"/>
  <c r="Z60" i="13"/>
  <c r="X60" i="13"/>
  <c r="V60" i="13"/>
  <c r="R60" i="13"/>
  <c r="P60" i="13"/>
  <c r="L60" i="13"/>
  <c r="J60" i="13"/>
  <c r="H60" i="13"/>
  <c r="F60" i="13"/>
  <c r="AD59" i="13"/>
  <c r="AB59" i="13"/>
  <c r="Z59" i="13"/>
  <c r="X59" i="13"/>
  <c r="V59" i="13"/>
  <c r="R59" i="13"/>
  <c r="P59" i="13"/>
  <c r="L59" i="13"/>
  <c r="J59" i="13"/>
  <c r="H59" i="13"/>
  <c r="F59" i="13"/>
  <c r="AD58" i="13"/>
  <c r="AB58" i="13"/>
  <c r="Z58" i="13"/>
  <c r="X58" i="13"/>
  <c r="V58" i="13"/>
  <c r="R58" i="13"/>
  <c r="P58" i="13"/>
  <c r="L58" i="13"/>
  <c r="J58" i="13"/>
  <c r="H58" i="13"/>
  <c r="F58" i="13"/>
  <c r="AD57" i="13"/>
  <c r="AB57" i="13"/>
  <c r="Z57" i="13"/>
  <c r="X57" i="13"/>
  <c r="V57" i="13"/>
  <c r="R57" i="13"/>
  <c r="P57" i="13"/>
  <c r="L57" i="13"/>
  <c r="J57" i="13"/>
  <c r="H57" i="13"/>
  <c r="F57" i="13"/>
  <c r="AD56" i="13"/>
  <c r="AB56" i="13"/>
  <c r="Z56" i="13"/>
  <c r="X56" i="13"/>
  <c r="V56" i="13"/>
  <c r="R56" i="13"/>
  <c r="P56" i="13"/>
  <c r="L56" i="13"/>
  <c r="J56" i="13"/>
  <c r="H56" i="13"/>
  <c r="F56" i="13"/>
  <c r="H54" i="13"/>
  <c r="F54" i="13"/>
  <c r="AD53" i="13"/>
  <c r="AB53" i="13"/>
  <c r="Z53" i="13"/>
  <c r="X53" i="13"/>
  <c r="V53" i="13"/>
  <c r="R53" i="13"/>
  <c r="P53" i="13"/>
  <c r="L53" i="13"/>
  <c r="J53" i="13"/>
  <c r="H53" i="13"/>
  <c r="F53" i="13"/>
  <c r="AD52" i="13"/>
  <c r="AB52" i="13"/>
  <c r="Z52" i="13"/>
  <c r="X52" i="13"/>
  <c r="V52" i="13"/>
  <c r="R52" i="13"/>
  <c r="P52" i="13"/>
  <c r="L52" i="13"/>
  <c r="J52" i="13"/>
  <c r="H52" i="13"/>
  <c r="F52" i="13"/>
  <c r="AD51" i="13"/>
  <c r="AB51" i="13"/>
  <c r="Z51" i="13"/>
  <c r="X51" i="13"/>
  <c r="V51" i="13"/>
  <c r="R51" i="13"/>
  <c r="P51" i="13"/>
  <c r="L51" i="13"/>
  <c r="J51" i="13"/>
  <c r="H51" i="13"/>
  <c r="F51" i="13"/>
  <c r="AD50" i="13"/>
  <c r="AB50" i="13"/>
  <c r="Z50" i="13"/>
  <c r="X50" i="13"/>
  <c r="V50" i="13"/>
  <c r="R50" i="13"/>
  <c r="P50" i="13"/>
  <c r="L50" i="13"/>
  <c r="J50" i="13"/>
  <c r="H50" i="13"/>
  <c r="F50" i="13"/>
  <c r="AB47" i="13"/>
  <c r="Z47" i="13"/>
  <c r="X47" i="13"/>
  <c r="V47" i="13"/>
  <c r="R47" i="13"/>
  <c r="P47" i="13"/>
  <c r="L47" i="13"/>
  <c r="J47" i="13"/>
  <c r="AD46" i="13"/>
  <c r="AB46" i="13"/>
  <c r="Z46" i="13"/>
  <c r="X46" i="13"/>
  <c r="V46" i="13"/>
  <c r="R46" i="13"/>
  <c r="P46" i="13"/>
  <c r="L46" i="13"/>
  <c r="J46" i="13"/>
  <c r="H46" i="13"/>
  <c r="F46" i="13"/>
  <c r="AD45" i="13"/>
  <c r="AB45" i="13"/>
  <c r="Z45" i="13"/>
  <c r="X45" i="13"/>
  <c r="V45" i="13"/>
  <c r="R45" i="13"/>
  <c r="P45" i="13"/>
  <c r="L45" i="13"/>
  <c r="J45" i="13"/>
  <c r="H45" i="13"/>
  <c r="F45" i="13"/>
  <c r="AD44" i="13"/>
  <c r="AB44" i="13"/>
  <c r="Z44" i="13"/>
  <c r="X44" i="13"/>
  <c r="V44" i="13"/>
  <c r="R44" i="13"/>
  <c r="P44" i="13"/>
  <c r="L44" i="13"/>
  <c r="J44" i="13"/>
  <c r="H44" i="13"/>
  <c r="F44" i="13"/>
  <c r="AD43" i="13"/>
  <c r="AB43" i="13"/>
  <c r="Z43" i="13"/>
  <c r="X43" i="13"/>
  <c r="V43" i="13"/>
  <c r="R43" i="13"/>
  <c r="P43" i="13"/>
  <c r="L43" i="13"/>
  <c r="J43" i="13"/>
  <c r="H43" i="13"/>
  <c r="F43" i="13"/>
  <c r="AB40" i="13"/>
  <c r="Z40" i="13"/>
  <c r="X40" i="13"/>
  <c r="V40" i="13"/>
  <c r="R40" i="13"/>
  <c r="P40" i="13"/>
  <c r="L40" i="13"/>
  <c r="J40" i="13"/>
  <c r="AD38" i="13"/>
  <c r="AB38" i="13"/>
  <c r="AA21" i="2" s="1"/>
  <c r="AA8" i="2" s="1"/>
  <c r="Z38" i="13"/>
  <c r="Y21" i="2" s="1"/>
  <c r="Y8" i="2" s="1"/>
  <c r="X38" i="13"/>
  <c r="W21" i="2" s="1"/>
  <c r="W8" i="2" s="1"/>
  <c r="V38" i="13"/>
  <c r="U21" i="2" s="1"/>
  <c r="U8" i="2" s="1"/>
  <c r="R38" i="13"/>
  <c r="O21" i="2" s="1"/>
  <c r="O8" i="2" s="1"/>
  <c r="P38" i="13"/>
  <c r="S21" i="2" s="1"/>
  <c r="S8" i="2" s="1"/>
  <c r="L38" i="13"/>
  <c r="K21" i="2" s="1"/>
  <c r="K8" i="2" s="1"/>
  <c r="J38" i="13"/>
  <c r="G21" i="2" s="1"/>
  <c r="G8" i="2" s="1"/>
  <c r="H38" i="13"/>
  <c r="I21" i="2" s="1"/>
  <c r="I8" i="2" s="1"/>
  <c r="F38" i="13"/>
  <c r="E21" i="2" s="1"/>
  <c r="E8" i="2" s="1"/>
  <c r="AD37" i="13"/>
  <c r="AB37" i="13"/>
  <c r="AA20" i="2" s="1"/>
  <c r="Z37" i="13"/>
  <c r="Y20" i="2" s="1"/>
  <c r="X37" i="13"/>
  <c r="W20" i="2" s="1"/>
  <c r="V37" i="13"/>
  <c r="U20" i="2" s="1"/>
  <c r="R37" i="13"/>
  <c r="O20" i="2" s="1"/>
  <c r="P37" i="13"/>
  <c r="S20" i="2" s="1"/>
  <c r="L37" i="13"/>
  <c r="K20" i="2" s="1"/>
  <c r="J37" i="13"/>
  <c r="G20" i="2" s="1"/>
  <c r="H37" i="13"/>
  <c r="I20" i="2" s="1"/>
  <c r="F37" i="13"/>
  <c r="E20" i="2" s="1"/>
  <c r="AD36" i="13"/>
  <c r="AB36" i="13"/>
  <c r="Z36" i="13"/>
  <c r="X36" i="13"/>
  <c r="V36" i="13"/>
  <c r="R36" i="13"/>
  <c r="P36" i="13"/>
  <c r="L36" i="13"/>
  <c r="J36" i="13"/>
  <c r="H36" i="13"/>
  <c r="F36" i="13"/>
  <c r="AD35" i="13"/>
  <c r="AB35" i="13"/>
  <c r="Z35" i="13"/>
  <c r="X35" i="13"/>
  <c r="V35" i="13"/>
  <c r="R35" i="13"/>
  <c r="P35" i="13"/>
  <c r="L35" i="13"/>
  <c r="J35" i="13"/>
  <c r="H35" i="13"/>
  <c r="F35" i="13"/>
  <c r="AB33" i="13"/>
  <c r="AA18" i="2" s="1"/>
  <c r="Z33" i="13"/>
  <c r="Y18" i="2" s="1"/>
  <c r="X33" i="13"/>
  <c r="W18" i="2" s="1"/>
  <c r="V33" i="13"/>
  <c r="U18" i="2" s="1"/>
  <c r="R33" i="13"/>
  <c r="O18" i="2" s="1"/>
  <c r="P33" i="13"/>
  <c r="S18" i="2" s="1"/>
  <c r="L33" i="13"/>
  <c r="K18" i="2" s="1"/>
  <c r="J33" i="13"/>
  <c r="G18" i="2" s="1"/>
  <c r="H33" i="13"/>
  <c r="I18" i="2" s="1"/>
  <c r="F33" i="13"/>
  <c r="E18" i="2" s="1"/>
  <c r="AB31" i="13"/>
  <c r="Z31" i="13"/>
  <c r="X31" i="13"/>
  <c r="V31" i="13"/>
  <c r="R31" i="13"/>
  <c r="P31" i="13"/>
  <c r="L31" i="13"/>
  <c r="J31" i="13"/>
  <c r="AD29" i="13"/>
  <c r="AB29" i="13"/>
  <c r="Z21" i="2" s="1"/>
  <c r="Z8" i="2" s="1"/>
  <c r="Z29" i="13"/>
  <c r="X21" i="2" s="1"/>
  <c r="X8" i="2" s="1"/>
  <c r="X29" i="13"/>
  <c r="V21" i="2" s="1"/>
  <c r="V8" i="2" s="1"/>
  <c r="V29" i="13"/>
  <c r="T21" i="2" s="1"/>
  <c r="T8" i="2" s="1"/>
  <c r="R29" i="13"/>
  <c r="N21" i="2" s="1"/>
  <c r="N8" i="2" s="1"/>
  <c r="P29" i="13"/>
  <c r="R21" i="2" s="1"/>
  <c r="R8" i="2" s="1"/>
  <c r="L29" i="13"/>
  <c r="J21" i="2" s="1"/>
  <c r="J8" i="2" s="1"/>
  <c r="J29" i="13"/>
  <c r="F21" i="2" s="1"/>
  <c r="F8" i="2" s="1"/>
  <c r="H29" i="13"/>
  <c r="H21" i="2" s="1"/>
  <c r="H8" i="2" s="1"/>
  <c r="F29" i="13"/>
  <c r="D21" i="2" s="1"/>
  <c r="AD28" i="13"/>
  <c r="AB28" i="13"/>
  <c r="Z20" i="2" s="1"/>
  <c r="Z28" i="13"/>
  <c r="X20" i="2" s="1"/>
  <c r="X28" i="13"/>
  <c r="V20" i="2" s="1"/>
  <c r="V28" i="13"/>
  <c r="T20" i="2" s="1"/>
  <c r="R28" i="13"/>
  <c r="N20" i="2" s="1"/>
  <c r="P28" i="13"/>
  <c r="R20" i="2" s="1"/>
  <c r="L28" i="13"/>
  <c r="J20" i="2" s="1"/>
  <c r="J28" i="13"/>
  <c r="F20" i="2" s="1"/>
  <c r="H28" i="13"/>
  <c r="H20" i="2" s="1"/>
  <c r="F28" i="13"/>
  <c r="D20" i="2" s="1"/>
  <c r="AD27" i="13"/>
  <c r="AB27" i="13"/>
  <c r="Z27" i="13"/>
  <c r="X27" i="13"/>
  <c r="V27" i="13"/>
  <c r="R27" i="13"/>
  <c r="P27" i="13"/>
  <c r="L27" i="13"/>
  <c r="J27" i="13"/>
  <c r="H27" i="13"/>
  <c r="F27" i="13"/>
  <c r="AD26" i="13"/>
  <c r="AB26" i="13"/>
  <c r="Z26" i="13"/>
  <c r="X26" i="13"/>
  <c r="V26" i="13"/>
  <c r="R26" i="13"/>
  <c r="P26" i="13"/>
  <c r="L26" i="13"/>
  <c r="J26" i="13"/>
  <c r="H26" i="13"/>
  <c r="F26" i="13"/>
  <c r="AB24" i="13"/>
  <c r="Z18" i="2" s="1"/>
  <c r="Z24" i="13"/>
  <c r="X18" i="2" s="1"/>
  <c r="X24" i="13"/>
  <c r="V18" i="2" s="1"/>
  <c r="V24" i="13"/>
  <c r="T18" i="2" s="1"/>
  <c r="R24" i="13"/>
  <c r="N18" i="2" s="1"/>
  <c r="P24" i="13"/>
  <c r="R18" i="2" s="1"/>
  <c r="L24" i="13"/>
  <c r="J18" i="2" s="1"/>
  <c r="J24" i="13"/>
  <c r="F18" i="2" s="1"/>
  <c r="H24" i="13"/>
  <c r="H18" i="2" s="1"/>
  <c r="F24" i="13"/>
  <c r="D18" i="2" s="1"/>
  <c r="D5" i="2" s="1"/>
  <c r="Z17" i="2"/>
  <c r="X17" i="2"/>
  <c r="V17" i="2"/>
  <c r="T17" i="2"/>
  <c r="N17" i="2"/>
  <c r="R17" i="2"/>
  <c r="J17" i="2"/>
  <c r="H17" i="2"/>
  <c r="D17" i="2"/>
  <c r="D4" i="2" s="1"/>
  <c r="AB22" i="13"/>
  <c r="Z22" i="13"/>
  <c r="X22" i="13"/>
  <c r="V22" i="13"/>
  <c r="R22" i="13"/>
  <c r="P22" i="13"/>
  <c r="L22" i="13"/>
  <c r="J22" i="13"/>
  <c r="AD21" i="13"/>
  <c r="AB21" i="13"/>
  <c r="Z21" i="13"/>
  <c r="X21" i="13"/>
  <c r="V21" i="13"/>
  <c r="R21" i="13"/>
  <c r="P21" i="13"/>
  <c r="L21" i="13"/>
  <c r="J21" i="13"/>
  <c r="H21" i="13"/>
  <c r="F21" i="13"/>
  <c r="AD20" i="13"/>
  <c r="AB20" i="13"/>
  <c r="Z20" i="13"/>
  <c r="X20" i="13"/>
  <c r="V20" i="13"/>
  <c r="R20" i="13"/>
  <c r="P20" i="13"/>
  <c r="L20" i="13"/>
  <c r="J20" i="13"/>
  <c r="H20" i="13"/>
  <c r="F20" i="13"/>
  <c r="AD19" i="13"/>
  <c r="AB19" i="13"/>
  <c r="Z19" i="13"/>
  <c r="X19" i="13"/>
  <c r="V19" i="13"/>
  <c r="R19" i="13"/>
  <c r="P19" i="13"/>
  <c r="L19" i="13"/>
  <c r="J19" i="13"/>
  <c r="H19" i="13"/>
  <c r="F19" i="13"/>
  <c r="AD18" i="13"/>
  <c r="AB18" i="13"/>
  <c r="Z18" i="13"/>
  <c r="X18" i="13"/>
  <c r="V18" i="13"/>
  <c r="R18" i="13"/>
  <c r="P18" i="13"/>
  <c r="L18" i="13"/>
  <c r="J18" i="13"/>
  <c r="H18" i="13"/>
  <c r="F18" i="13"/>
  <c r="AB15" i="13"/>
  <c r="Z15" i="13"/>
  <c r="X15" i="13"/>
  <c r="V15" i="13"/>
  <c r="R15" i="13"/>
  <c r="P15" i="13"/>
  <c r="L15" i="13"/>
  <c r="J15" i="13"/>
  <c r="AD14" i="13"/>
  <c r="AB14" i="13"/>
  <c r="Z14" i="13"/>
  <c r="X14" i="13"/>
  <c r="V14" i="13"/>
  <c r="R14" i="13"/>
  <c r="P14" i="13"/>
  <c r="L14" i="13"/>
  <c r="J14" i="13"/>
  <c r="H14" i="13"/>
  <c r="F14" i="13"/>
  <c r="AD13" i="13"/>
  <c r="AB13" i="13"/>
  <c r="Z13" i="13"/>
  <c r="X13" i="13"/>
  <c r="V13" i="13"/>
  <c r="R13" i="13"/>
  <c r="P13" i="13"/>
  <c r="L13" i="13"/>
  <c r="J13" i="13"/>
  <c r="H13" i="13"/>
  <c r="F13" i="13"/>
  <c r="AD12" i="13"/>
  <c r="AB12" i="13"/>
  <c r="Z12" i="13"/>
  <c r="X12" i="13"/>
  <c r="V12" i="13"/>
  <c r="R12" i="13"/>
  <c r="P12" i="13"/>
  <c r="L12" i="13"/>
  <c r="J12" i="13"/>
  <c r="H12" i="13"/>
  <c r="F12" i="13"/>
  <c r="AD11" i="13"/>
  <c r="AB11" i="13"/>
  <c r="Z11" i="13"/>
  <c r="X11" i="13"/>
  <c r="V11" i="13"/>
  <c r="R11" i="13"/>
  <c r="P11" i="13"/>
  <c r="L11" i="13"/>
  <c r="J11" i="13"/>
  <c r="H11" i="13"/>
  <c r="F11" i="13"/>
  <c r="AB8" i="13"/>
  <c r="Z8" i="13"/>
  <c r="X8" i="13"/>
  <c r="V8" i="13"/>
  <c r="R8" i="13"/>
  <c r="P8" i="13"/>
  <c r="L8" i="13"/>
  <c r="J8" i="13"/>
  <c r="N35" i="1" l="1"/>
  <c r="M35" i="1"/>
  <c r="L35" i="1"/>
  <c r="I35" i="1"/>
  <c r="I34" i="1"/>
  <c r="H35" i="1"/>
  <c r="H34" i="1"/>
  <c r="L34" i="1"/>
  <c r="N34" i="1"/>
  <c r="M34" i="1"/>
  <c r="E34" i="1"/>
  <c r="E35" i="1"/>
  <c r="D14" i="12"/>
  <c r="AA7" i="2"/>
  <c r="Z7" i="2"/>
  <c r="AA6" i="2"/>
  <c r="Z6" i="2"/>
  <c r="AA5" i="2"/>
  <c r="Z5" i="2"/>
  <c r="AA4" i="2"/>
  <c r="Z4" i="2"/>
  <c r="Y7" i="2"/>
  <c r="X7" i="2"/>
  <c r="Y6" i="2"/>
  <c r="X6" i="2"/>
  <c r="Y5" i="2"/>
  <c r="X5" i="2"/>
  <c r="Y4" i="2"/>
  <c r="X4" i="2"/>
  <c r="W7" i="2"/>
  <c r="V7" i="2"/>
  <c r="W6" i="2"/>
  <c r="V6" i="2"/>
  <c r="W5" i="2"/>
  <c r="V5" i="2"/>
  <c r="W4" i="2"/>
  <c r="V4" i="2"/>
  <c r="U7" i="2"/>
  <c r="T7" i="2"/>
  <c r="U6" i="2"/>
  <c r="T6" i="2"/>
  <c r="U5" i="2"/>
  <c r="T5" i="2"/>
  <c r="U4" i="2"/>
  <c r="T4" i="2"/>
  <c r="S7" i="2"/>
  <c r="R7" i="2"/>
  <c r="S6" i="2"/>
  <c r="R6" i="2"/>
  <c r="S5" i="2"/>
  <c r="R5" i="2"/>
  <c r="S4" i="2"/>
  <c r="R4" i="2"/>
  <c r="G7" i="2"/>
  <c r="F7" i="2"/>
  <c r="G6" i="2"/>
  <c r="F6" i="2"/>
  <c r="G5" i="2"/>
  <c r="F5" i="2"/>
  <c r="G4" i="2"/>
  <c r="F4" i="2"/>
  <c r="K7" i="2"/>
  <c r="J7" i="2"/>
  <c r="K6" i="2"/>
  <c r="J6" i="2"/>
  <c r="K5" i="2"/>
  <c r="J5" i="2"/>
  <c r="K4" i="2"/>
  <c r="J4" i="2"/>
  <c r="D8" i="2"/>
  <c r="E7" i="2"/>
  <c r="D7" i="2"/>
  <c r="E6" i="2"/>
  <c r="D6" i="2"/>
  <c r="E5" i="2"/>
  <c r="E4" i="2"/>
  <c r="I7" i="2"/>
  <c r="H7" i="2"/>
  <c r="I6" i="2"/>
  <c r="H6" i="2"/>
  <c r="I5" i="2"/>
  <c r="H5" i="2"/>
  <c r="I4" i="2"/>
  <c r="H4" i="2"/>
  <c r="M7" i="2"/>
  <c r="M6" i="2"/>
  <c r="L6" i="2"/>
  <c r="M5" i="2"/>
  <c r="M4" i="2"/>
  <c r="O7" i="2"/>
  <c r="O6" i="2"/>
  <c r="O5" i="2"/>
  <c r="O4" i="2"/>
  <c r="N4" i="2"/>
  <c r="N7" i="2"/>
  <c r="N6" i="2"/>
  <c r="N5"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tc={C8C3B474-B608-4112-A425-EC343FF4E707}</author>
  </authors>
  <commentList>
    <comment ref="E4" authorId="0" shapeId="0" xr:uid="{C8C3B474-B608-4112-A425-EC343FF4E70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★蓮原さまへ質問
東北エリアの型番「SRT-SK377UD」が寒冷地と同じ型番ですが問題ないでしょうか？</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<sst xmlns="http://schemas.openxmlformats.org/spreadsheetml/2006/main" count="647" uniqueCount="306">
  <si>
    <t>宛名入力</t>
  </si>
  <si>
    <t>〇〇〇〇様</t>
    <rPh sb="4" eb="5">
      <t>サマ</t>
    </rPh>
    <phoneticPr fontId="2"/>
  </si>
  <si>
    <t>APF</t>
    <phoneticPr fontId="2"/>
  </si>
  <si>
    <t>ランニングコスト
(10年間）</t>
    <rPh sb="12" eb="13">
      <t>ネン</t>
    </rPh>
    <rPh sb="13" eb="14">
      <t>カン</t>
    </rPh>
    <phoneticPr fontId="2"/>
  </si>
  <si>
    <t>給湯省エネ補助金</t>
    <rPh sb="0" eb="2">
      <t>キュウトウ</t>
    </rPh>
    <rPh sb="2" eb="3">
      <t>ショウ</t>
    </rPh>
    <rPh sb="5" eb="8">
      <t>ホジョキン</t>
    </rPh>
    <phoneticPr fontId="2"/>
  </si>
  <si>
    <t>補助金
※対象エリア独自の補助金があれば
記載ください</t>
    <rPh sb="0" eb="3">
      <t>ホジョキン</t>
    </rPh>
    <rPh sb="5" eb="7">
      <t>タイショウ</t>
    </rPh>
    <rPh sb="10" eb="12">
      <t>ドクジ</t>
    </rPh>
    <rPh sb="13" eb="16">
      <t>ホジョキン</t>
    </rPh>
    <rPh sb="21" eb="23">
      <t>キサイ</t>
    </rPh>
    <phoneticPr fontId="2"/>
  </si>
  <si>
    <t>合計
(トータルコスト)</t>
    <rPh sb="0" eb="2">
      <t>ゴウケイ</t>
    </rPh>
    <phoneticPr fontId="2"/>
  </si>
  <si>
    <t>高付加価値機能</t>
    <rPh sb="0" eb="5">
      <t>コウフカカチ</t>
    </rPh>
    <rPh sb="5" eb="7">
      <t>キノウ</t>
    </rPh>
    <phoneticPr fontId="2"/>
  </si>
  <si>
    <t>補助金
対象</t>
    <rPh sb="0" eb="3">
      <t>ホジョキン</t>
    </rPh>
    <rPh sb="3" eb="5">
      <t>タイショウ</t>
    </rPh>
    <phoneticPr fontId="2"/>
  </si>
  <si>
    <t>補助金額</t>
    <rPh sb="0" eb="4">
      <t>ホジョキンガク</t>
    </rPh>
    <phoneticPr fontId="2"/>
  </si>
  <si>
    <t>選択してください</t>
    <rPh sb="0" eb="2">
      <t>センタク</t>
    </rPh>
    <phoneticPr fontId="2"/>
  </si>
  <si>
    <t>EQ</t>
    <phoneticPr fontId="2"/>
  </si>
  <si>
    <t>Sシリーズ(高効率)</t>
    <rPh sb="6" eb="9">
      <t>コウコウリツ</t>
    </rPh>
    <phoneticPr fontId="2"/>
  </si>
  <si>
    <t>〇</t>
    <phoneticPr fontId="2"/>
  </si>
  <si>
    <t>370L</t>
    <phoneticPr fontId="2"/>
  </si>
  <si>
    <t>×</t>
    <phoneticPr fontId="2"/>
  </si>
  <si>
    <t>460L</t>
    <phoneticPr fontId="2"/>
  </si>
  <si>
    <t>15年前機種相当</t>
    <rPh sb="2" eb="4">
      <t>ネンマエ</t>
    </rPh>
    <rPh sb="4" eb="6">
      <t>キシュ</t>
    </rPh>
    <rPh sb="6" eb="8">
      <t>ソウトウ</t>
    </rPh>
    <phoneticPr fontId="2"/>
  </si>
  <si>
    <t>×</t>
  </si>
  <si>
    <t>ガス</t>
    <phoneticPr fontId="2"/>
  </si>
  <si>
    <t>都市ガス</t>
    <rPh sb="0" eb="2">
      <t>トシ</t>
    </rPh>
    <phoneticPr fontId="2"/>
  </si>
  <si>
    <t>プロパン</t>
    <phoneticPr fontId="2"/>
  </si>
  <si>
    <t>電気温水器</t>
    <rPh sb="0" eb="5">
      <t>デンキオンスイキ</t>
    </rPh>
    <phoneticPr fontId="2"/>
  </si>
  <si>
    <t>過去形名</t>
    <rPh sb="0" eb="4">
      <t>カコカタメイ</t>
    </rPh>
    <phoneticPr fontId="2"/>
  </si>
  <si>
    <t>Sシリーズ(高効率)</t>
  </si>
  <si>
    <t>■三菱　家庭用エコキュート形名・価格一覧</t>
    <rPh sb="1" eb="3">
      <t>ミツビシ</t>
    </rPh>
    <rPh sb="4" eb="7">
      <t>カテイヨウ</t>
    </rPh>
    <rPh sb="13" eb="14">
      <t>カタ</t>
    </rPh>
    <rPh sb="14" eb="15">
      <t>メイ</t>
    </rPh>
    <rPh sb="16" eb="18">
      <t>カカク</t>
    </rPh>
    <rPh sb="18" eb="20">
      <t>イチラン</t>
    </rPh>
    <phoneticPr fontId="11"/>
  </si>
  <si>
    <t>１．セット形名</t>
    <rPh sb="5" eb="7">
      <t>カタメイ</t>
    </rPh>
    <phoneticPr fontId="2"/>
  </si>
  <si>
    <t>（１）標準地・カタログ掲載機種</t>
    <rPh sb="3" eb="5">
      <t>ヒョウジュン</t>
    </rPh>
    <rPh sb="5" eb="6">
      <t>チ</t>
    </rPh>
    <rPh sb="11" eb="13">
      <t>ケイサイ</t>
    </rPh>
    <rPh sb="13" eb="15">
      <t>キシュ</t>
    </rPh>
    <phoneticPr fontId="2"/>
  </si>
  <si>
    <t>(部材)</t>
    <rPh sb="1" eb="3">
      <t>ブザイ</t>
    </rPh>
    <phoneticPr fontId="2"/>
  </si>
  <si>
    <t>塩害区分</t>
    <rPh sb="0" eb="2">
      <t>エンガイ</t>
    </rPh>
    <rPh sb="2" eb="4">
      <t>クブン</t>
    </rPh>
    <phoneticPr fontId="11"/>
  </si>
  <si>
    <t>区分</t>
    <rPh sb="0" eb="2">
      <t>クブン</t>
    </rPh>
    <phoneticPr fontId="11"/>
  </si>
  <si>
    <t>仕向地</t>
    <rPh sb="0" eb="2">
      <t>シム</t>
    </rPh>
    <rPh sb="2" eb="3">
      <t>チ</t>
    </rPh>
    <phoneticPr fontId="11"/>
  </si>
  <si>
    <t>ふろ機能</t>
    <rPh sb="2" eb="4">
      <t>キノウ</t>
    </rPh>
    <phoneticPr fontId="11"/>
  </si>
  <si>
    <t>形名</t>
    <rPh sb="0" eb="1">
      <t>カタ</t>
    </rPh>
    <rPh sb="1" eb="2">
      <t>メイ</t>
    </rPh>
    <phoneticPr fontId="11"/>
  </si>
  <si>
    <t>価格</t>
    <phoneticPr fontId="11"/>
  </si>
  <si>
    <t>（税抜）</t>
    <rPh sb="1" eb="2">
      <t>ゼイ</t>
    </rPh>
    <rPh sb="2" eb="3">
      <t>ヌ</t>
    </rPh>
    <phoneticPr fontId="11"/>
  </si>
  <si>
    <t>標準地</t>
    <rPh sb="0" eb="2">
      <t>ヒョウジュン</t>
    </rPh>
    <rPh sb="2" eb="3">
      <t>チ</t>
    </rPh>
    <phoneticPr fontId="2"/>
  </si>
  <si>
    <t>Pｼﾘｰｽﾞ</t>
  </si>
  <si>
    <t>一般地</t>
    <rPh sb="0" eb="2">
      <t>イッパン</t>
    </rPh>
    <rPh sb="2" eb="3">
      <t>チ</t>
    </rPh>
    <phoneticPr fontId="11"/>
  </si>
  <si>
    <t>追いだき</t>
    <rPh sb="0" eb="1">
      <t>オ</t>
    </rPh>
    <phoneticPr fontId="11"/>
  </si>
  <si>
    <t>ﾘﾓｺﾝ</t>
  </si>
  <si>
    <t>通常</t>
    <rPh sb="0" eb="2">
      <t>ツウジョウ</t>
    </rPh>
    <phoneticPr fontId="11"/>
  </si>
  <si>
    <t>寒冷地</t>
    <rPh sb="0" eb="3">
      <t>カンレイチ</t>
    </rPh>
    <phoneticPr fontId="2"/>
  </si>
  <si>
    <t>追いだき</t>
    <rPh sb="0" eb="1">
      <t>オ</t>
    </rPh>
    <phoneticPr fontId="2"/>
  </si>
  <si>
    <t>Sｼﾘｰｽﾞ</t>
  </si>
  <si>
    <t>一般地</t>
    <rPh sb="0" eb="2">
      <t>イッパン</t>
    </rPh>
    <rPh sb="2" eb="3">
      <t>チ</t>
    </rPh>
    <phoneticPr fontId="2"/>
  </si>
  <si>
    <t>　</t>
    <phoneticPr fontId="11"/>
  </si>
  <si>
    <t>脚部ｶﾊﾞｰ</t>
    <rPh sb="0" eb="2">
      <t>キャクブ</t>
    </rPh>
    <phoneticPr fontId="11"/>
  </si>
  <si>
    <t>370/460L用/300L低背</t>
    <rPh sb="8" eb="9">
      <t>ヨウ</t>
    </rPh>
    <rPh sb="14" eb="16">
      <t>テイハイ</t>
    </rPh>
    <phoneticPr fontId="2"/>
  </si>
  <si>
    <t>GT-M460W</t>
    <phoneticPr fontId="11"/>
  </si>
  <si>
    <t>370/460L用（耐塩害）</t>
    <rPh sb="8" eb="9">
      <t>ヨウ</t>
    </rPh>
    <rPh sb="10" eb="11">
      <t>タイ</t>
    </rPh>
    <rPh sb="11" eb="13">
      <t>エンガイ</t>
    </rPh>
    <phoneticPr fontId="11"/>
  </si>
  <si>
    <t>GT-M460W-BSG</t>
    <phoneticPr fontId="11"/>
  </si>
  <si>
    <t>けこみｶﾊﾞｰ(耐塩害）</t>
    <phoneticPr fontId="2"/>
  </si>
  <si>
    <t>GT-L460HCA</t>
  </si>
  <si>
    <t>550L用</t>
    <rPh sb="4" eb="5">
      <t>ヨウ</t>
    </rPh>
    <phoneticPr fontId="11"/>
  </si>
  <si>
    <t>GT-M550W</t>
    <phoneticPr fontId="11"/>
  </si>
  <si>
    <t>550L用（耐塩害）</t>
    <rPh sb="4" eb="5">
      <t>ヨウ</t>
    </rPh>
    <rPh sb="6" eb="7">
      <t>タイ</t>
    </rPh>
    <rPh sb="7" eb="9">
      <t>エンガイ</t>
    </rPh>
    <phoneticPr fontId="11"/>
  </si>
  <si>
    <t>GT-M550W-BSG</t>
    <phoneticPr fontId="11"/>
  </si>
  <si>
    <t>薄型用(耐塩害）</t>
    <rPh sb="0" eb="2">
      <t>ウスガタ</t>
    </rPh>
    <rPh sb="2" eb="3">
      <t>ヨウ</t>
    </rPh>
    <phoneticPr fontId="2"/>
  </si>
  <si>
    <t>GT-L370ZB</t>
    <phoneticPr fontId="11"/>
  </si>
  <si>
    <t>300L用(耐塩害）</t>
    <rPh sb="4" eb="5">
      <t>ヨウ</t>
    </rPh>
    <phoneticPr fontId="2"/>
  </si>
  <si>
    <t>GT-L300B</t>
    <phoneticPr fontId="11"/>
  </si>
  <si>
    <t>180L用（耐塩害）</t>
    <rPh sb="4" eb="5">
      <t>ヨウ</t>
    </rPh>
    <phoneticPr fontId="2"/>
  </si>
  <si>
    <t>GT-L180B</t>
    <phoneticPr fontId="11"/>
  </si>
  <si>
    <t>EXｼﾘｰｽﾞ</t>
    <phoneticPr fontId="11"/>
  </si>
  <si>
    <t>受注</t>
    <rPh sb="0" eb="2">
      <t>ジュチュウ</t>
    </rPh>
    <phoneticPr fontId="11"/>
  </si>
  <si>
    <t>寒冷地</t>
    <rPh sb="0" eb="3">
      <t>カンレイチ</t>
    </rPh>
    <phoneticPr fontId="11"/>
  </si>
  <si>
    <t>給湯専用</t>
    <rPh sb="0" eb="2">
      <t>キュウトウ</t>
    </rPh>
    <rPh sb="2" eb="4">
      <t>センヨウ</t>
    </rPh>
    <phoneticPr fontId="11"/>
  </si>
  <si>
    <t>エコオート</t>
    <phoneticPr fontId="11"/>
  </si>
  <si>
    <t>SRT-B306DM</t>
    <phoneticPr fontId="11"/>
  </si>
  <si>
    <t>OPEN</t>
    <phoneticPr fontId="11"/>
  </si>
  <si>
    <t>(2)ｺﾝﾊﾟｸ・ﾗｲﾄﾄｴｺｷｭｰﾄ</t>
    <phoneticPr fontId="11"/>
  </si>
  <si>
    <t>SRT-S186D</t>
    <phoneticPr fontId="11"/>
  </si>
  <si>
    <t>SRT-SK186D</t>
    <phoneticPr fontId="11"/>
  </si>
  <si>
    <t>Aｼﾘｰｽﾞ</t>
  </si>
  <si>
    <t>SRT-N186D</t>
    <phoneticPr fontId="11"/>
  </si>
  <si>
    <t>SRT-NK186D</t>
    <phoneticPr fontId="11"/>
  </si>
  <si>
    <t>SRT-P467UB</t>
  </si>
  <si>
    <t>SRT-P377UB</t>
  </si>
  <si>
    <t>SRT-S557U</t>
  </si>
  <si>
    <t>SRT-S467U</t>
  </si>
  <si>
    <t>SRT-S377U</t>
  </si>
  <si>
    <t>SRT-S437UZ</t>
  </si>
  <si>
    <t>SRT-S377UZ</t>
  </si>
  <si>
    <t>SRT-S557</t>
  </si>
  <si>
    <t>SRT-S467</t>
  </si>
  <si>
    <t>SRT-S377</t>
  </si>
  <si>
    <t>SRT-SK557UD</t>
  </si>
  <si>
    <t>SRT-SK467UD</t>
  </si>
  <si>
    <t>SRT-SK377UD</t>
  </si>
  <si>
    <t>SRT-SK467D</t>
  </si>
  <si>
    <t>SRT-SK377D</t>
  </si>
  <si>
    <t>SRT-V467</t>
  </si>
  <si>
    <t>SRT-V377</t>
  </si>
  <si>
    <t>SRT-V377D</t>
  </si>
  <si>
    <t>受注</t>
    <rPh sb="0" eb="2">
      <t>ジュチュウ</t>
    </rPh>
    <phoneticPr fontId="27"/>
  </si>
  <si>
    <t>SRT-VK467D</t>
  </si>
  <si>
    <t>SRT-VK377D</t>
  </si>
  <si>
    <t>SRT-N467</t>
  </si>
  <si>
    <t>SRT-N377</t>
  </si>
  <si>
    <t>SRT-NK467D</t>
  </si>
  <si>
    <t>SRT-NK377D</t>
  </si>
  <si>
    <t>SRT-C467</t>
  </si>
  <si>
    <t>SRT-C377</t>
  </si>
  <si>
    <t>Vｼﾘｰｽﾞ</t>
    <phoneticPr fontId="11"/>
  </si>
  <si>
    <t>２５年６月以降</t>
    <rPh sb="2" eb="3">
      <t>ネン</t>
    </rPh>
    <rPh sb="4" eb="5">
      <t>ツキ</t>
    </rPh>
    <rPh sb="5" eb="7">
      <t>イコウ</t>
    </rPh>
    <phoneticPr fontId="2"/>
  </si>
  <si>
    <t>Vシリーズ</t>
    <phoneticPr fontId="2"/>
  </si>
  <si>
    <t>SRT-S377</t>
    <phoneticPr fontId="2"/>
  </si>
  <si>
    <t>SRT-V377</t>
    <phoneticPr fontId="2"/>
  </si>
  <si>
    <t>460L</t>
    <phoneticPr fontId="2"/>
  </si>
  <si>
    <t>北陸</t>
    <rPh sb="0" eb="2">
      <t>ホクリク</t>
    </rPh>
    <phoneticPr fontId="2"/>
  </si>
  <si>
    <t>関西</t>
    <rPh sb="0" eb="2">
      <t>カンサイ</t>
    </rPh>
    <phoneticPr fontId="2"/>
  </si>
  <si>
    <t>中国</t>
    <rPh sb="0" eb="2">
      <t>チュウゴク</t>
    </rPh>
    <phoneticPr fontId="2"/>
  </si>
  <si>
    <t>四国</t>
    <rPh sb="0" eb="2">
      <t>シコク</t>
    </rPh>
    <phoneticPr fontId="2"/>
  </si>
  <si>
    <t>九州</t>
    <rPh sb="0" eb="2">
      <t>キュウシュウ</t>
    </rPh>
    <phoneticPr fontId="2"/>
  </si>
  <si>
    <t>関東（一般地）</t>
    <rPh sb="0" eb="2">
      <t>カントウ</t>
    </rPh>
    <rPh sb="3" eb="6">
      <t>イッパンチ</t>
    </rPh>
    <phoneticPr fontId="2"/>
  </si>
  <si>
    <t>関東（寒冷地）</t>
    <rPh sb="0" eb="2">
      <t>カントウ</t>
    </rPh>
    <rPh sb="3" eb="6">
      <t>カンレイチ</t>
    </rPh>
    <phoneticPr fontId="2"/>
  </si>
  <si>
    <t>東北（一般地）</t>
    <rPh sb="0" eb="2">
      <t>トウホク</t>
    </rPh>
    <rPh sb="3" eb="6">
      <t>イッパンチ</t>
    </rPh>
    <phoneticPr fontId="2"/>
  </si>
  <si>
    <t>東北（寒冷地）</t>
    <rPh sb="0" eb="2">
      <t>トウホク</t>
    </rPh>
    <rPh sb="3" eb="6">
      <t>カンレイチ</t>
    </rPh>
    <phoneticPr fontId="2"/>
  </si>
  <si>
    <t>補助金</t>
    <rPh sb="0" eb="3">
      <t>ホジョキン</t>
    </rPh>
    <phoneticPr fontId="2"/>
  </si>
  <si>
    <t>対象</t>
    <rPh sb="0" eb="2">
      <t>タイショウ</t>
    </rPh>
    <phoneticPr fontId="2"/>
  </si>
  <si>
    <t>◆データベース</t>
    <phoneticPr fontId="2"/>
  </si>
  <si>
    <t>以下に年間ランコスを記載。一般地：SRT-S377,S467 寒冷地：SRT-SK377D,SRT-SK466D　ｶﾞｽ給湯器はエコジョーズを選択</t>
    <rPh sb="0" eb="2">
      <t>イカ</t>
    </rPh>
    <rPh sb="3" eb="5">
      <t>ネンカン</t>
    </rPh>
    <rPh sb="10" eb="12">
      <t>キサイ</t>
    </rPh>
    <rPh sb="13" eb="16">
      <t>イッパンチ</t>
    </rPh>
    <rPh sb="31" eb="34">
      <t>カンレイチ</t>
    </rPh>
    <rPh sb="60" eb="63">
      <t>キュウトウキ</t>
    </rPh>
    <rPh sb="71" eb="73">
      <t>センタク</t>
    </rPh>
    <phoneticPr fontId="2"/>
  </si>
  <si>
    <t>東北（一般地）</t>
    <rPh sb="0" eb="2">
      <t>トウホク</t>
    </rPh>
    <rPh sb="3" eb="5">
      <t>イッパン</t>
    </rPh>
    <rPh sb="5" eb="6">
      <t>チ</t>
    </rPh>
    <phoneticPr fontId="2"/>
  </si>
  <si>
    <t>関東（一般地）</t>
    <rPh sb="0" eb="2">
      <t>カントウ</t>
    </rPh>
    <rPh sb="3" eb="5">
      <t>イッパン</t>
    </rPh>
    <rPh sb="5" eb="6">
      <t>チ</t>
    </rPh>
    <phoneticPr fontId="2"/>
  </si>
  <si>
    <t>SRT-S467</t>
    <phoneticPr fontId="2"/>
  </si>
  <si>
    <t>SRT-V467</t>
    <phoneticPr fontId="2"/>
  </si>
  <si>
    <t>SRT-VK377UD</t>
    <phoneticPr fontId="2"/>
  </si>
  <si>
    <t>SRT-SK377D</t>
    <phoneticPr fontId="2"/>
  </si>
  <si>
    <t>SRT-VK467UD</t>
    <phoneticPr fontId="2"/>
  </si>
  <si>
    <t>SRT-SK467D</t>
    <phoneticPr fontId="2"/>
  </si>
  <si>
    <t>○</t>
    <phoneticPr fontId="2"/>
  </si>
  <si>
    <t>ｷﾗﾘﾕ</t>
    <phoneticPr fontId="2"/>
  </si>
  <si>
    <t>ﾊﾞﾌﾞﾙ</t>
    <phoneticPr fontId="2"/>
  </si>
  <si>
    <t>パカっと</t>
    <phoneticPr fontId="2"/>
  </si>
  <si>
    <t>北海道（寒冷地）</t>
    <rPh sb="0" eb="3">
      <t>ホッカイドウ</t>
    </rPh>
    <phoneticPr fontId="2"/>
  </si>
  <si>
    <t>北海道（寒冷地）</t>
    <rPh sb="0" eb="3">
      <t>ホッカイドウ</t>
    </rPh>
    <rPh sb="4" eb="7">
      <t>カンレイチ</t>
    </rPh>
    <phoneticPr fontId="2"/>
  </si>
  <si>
    <t>エリア</t>
    <phoneticPr fontId="2"/>
  </si>
  <si>
    <t>容量</t>
    <rPh sb="0" eb="2">
      <t>ヨウリョウ</t>
    </rPh>
    <phoneticPr fontId="2"/>
  </si>
  <si>
    <t>本体価格</t>
    <phoneticPr fontId="2"/>
  </si>
  <si>
    <t>■簡易熱源比較（エリア別世帯人数別給湯熱源・給湯機器別年間ランニングコスト比較）　　</t>
    <rPh sb="1" eb="3">
      <t>カンイ</t>
    </rPh>
    <rPh sb="3" eb="5">
      <t>ネツゲン</t>
    </rPh>
    <rPh sb="5" eb="7">
      <t>ヒカク</t>
    </rPh>
    <rPh sb="11" eb="12">
      <t>ベツ</t>
    </rPh>
    <rPh sb="12" eb="14">
      <t>セタイ</t>
    </rPh>
    <rPh sb="14" eb="16">
      <t>ニンズウ</t>
    </rPh>
    <rPh sb="16" eb="17">
      <t>ベツ</t>
    </rPh>
    <rPh sb="17" eb="19">
      <t>キュウトウ</t>
    </rPh>
    <rPh sb="19" eb="21">
      <t>ネツゲン</t>
    </rPh>
    <rPh sb="22" eb="24">
      <t>キュウトウ</t>
    </rPh>
    <rPh sb="24" eb="26">
      <t>キキ</t>
    </rPh>
    <rPh sb="26" eb="27">
      <t>ベツ</t>
    </rPh>
    <rPh sb="27" eb="29">
      <t>ネンカン</t>
    </rPh>
    <rPh sb="37" eb="39">
      <t>ヒカク</t>
    </rPh>
    <phoneticPr fontId="2"/>
  </si>
  <si>
    <t>https://www.mitsubishielectric.co.jp/home/ecocute/introduction/simulation/index.html</t>
    <phoneticPr fontId="2"/>
  </si>
  <si>
    <t>家族人数</t>
    <rPh sb="0" eb="2">
      <t>カゾク</t>
    </rPh>
    <rPh sb="2" eb="4">
      <t>ニンズウ</t>
    </rPh>
    <phoneticPr fontId="2"/>
  </si>
  <si>
    <t>沖縄</t>
    <rPh sb="0" eb="2">
      <t>オキナワ</t>
    </rPh>
    <phoneticPr fontId="2"/>
  </si>
  <si>
    <t>電力プラン</t>
    <rPh sb="0" eb="2">
      <t>デンリョク</t>
    </rPh>
    <phoneticPr fontId="2"/>
  </si>
  <si>
    <t>エネとくスマートプラン</t>
    <phoneticPr fontId="2"/>
  </si>
  <si>
    <t>よりそう+スマートタイム</t>
    <phoneticPr fontId="2"/>
  </si>
  <si>
    <t>スマートライフＬ</t>
    <phoneticPr fontId="2"/>
  </si>
  <si>
    <t>くつろぎナイト12</t>
    <phoneticPr fontId="2"/>
  </si>
  <si>
    <t>スマートライフプラン</t>
    <phoneticPr fontId="2"/>
  </si>
  <si>
    <t>はぴeタイムR</t>
    <phoneticPr fontId="2"/>
  </si>
  <si>
    <t>電化styleコース</t>
    <rPh sb="0" eb="2">
      <t>デンカ</t>
    </rPh>
    <phoneticPr fontId="2"/>
  </si>
  <si>
    <t>でんかeプラン</t>
    <phoneticPr fontId="2"/>
  </si>
  <si>
    <t>電化でナイト・セレクト22</t>
    <rPh sb="0" eb="2">
      <t>デンカ</t>
    </rPh>
    <phoneticPr fontId="2"/>
  </si>
  <si>
    <t>Eeホームホリデー</t>
    <phoneticPr fontId="2"/>
  </si>
  <si>
    <t>試算地域</t>
    <rPh sb="0" eb="2">
      <t>シサン</t>
    </rPh>
    <rPh sb="2" eb="4">
      <t>チイキ</t>
    </rPh>
    <phoneticPr fontId="2"/>
  </si>
  <si>
    <t>北海道札幌市</t>
    <rPh sb="0" eb="3">
      <t>ホッカイドウ</t>
    </rPh>
    <rPh sb="3" eb="5">
      <t>サッポロ</t>
    </rPh>
    <rPh sb="5" eb="6">
      <t>シ</t>
    </rPh>
    <phoneticPr fontId="2"/>
  </si>
  <si>
    <t>宮城県仙台市</t>
    <rPh sb="0" eb="3">
      <t>ミヤギケン</t>
    </rPh>
    <rPh sb="3" eb="5">
      <t>センダイ</t>
    </rPh>
    <rPh sb="5" eb="6">
      <t>シ</t>
    </rPh>
    <phoneticPr fontId="2"/>
  </si>
  <si>
    <t>東京都東京</t>
    <rPh sb="0" eb="3">
      <t>トウキョウト</t>
    </rPh>
    <rPh sb="3" eb="5">
      <t>トウキョウ</t>
    </rPh>
    <phoneticPr fontId="2"/>
  </si>
  <si>
    <t>石川県金沢市</t>
    <rPh sb="0" eb="3">
      <t>イシカワケン</t>
    </rPh>
    <rPh sb="3" eb="6">
      <t>カナザワシ</t>
    </rPh>
    <phoneticPr fontId="2"/>
  </si>
  <si>
    <t>愛知県名古屋市</t>
    <rPh sb="0" eb="3">
      <t>アイチケン</t>
    </rPh>
    <rPh sb="3" eb="7">
      <t>ナゴヤシ</t>
    </rPh>
    <phoneticPr fontId="2"/>
  </si>
  <si>
    <t>大阪府大阪市</t>
    <rPh sb="0" eb="3">
      <t>オオサカフ</t>
    </rPh>
    <rPh sb="3" eb="6">
      <t>オオサカシ</t>
    </rPh>
    <phoneticPr fontId="2"/>
  </si>
  <si>
    <t>広島県広島市</t>
    <rPh sb="0" eb="3">
      <t>ヒロシマケン</t>
    </rPh>
    <rPh sb="3" eb="6">
      <t>ヒロシマシ</t>
    </rPh>
    <phoneticPr fontId="2"/>
  </si>
  <si>
    <t>香川県高松市</t>
    <rPh sb="0" eb="3">
      <t>カガワケン</t>
    </rPh>
    <rPh sb="3" eb="6">
      <t>タカマツシ</t>
    </rPh>
    <phoneticPr fontId="2"/>
  </si>
  <si>
    <t>福岡県福岡市</t>
    <rPh sb="0" eb="3">
      <t>フクオカケン</t>
    </rPh>
    <rPh sb="3" eb="6">
      <t>フクオカシ</t>
    </rPh>
    <phoneticPr fontId="2"/>
  </si>
  <si>
    <t>沖縄県那覇市</t>
    <rPh sb="0" eb="3">
      <t>オキナワケン</t>
    </rPh>
    <rPh sb="3" eb="6">
      <t>ナハシ</t>
    </rPh>
    <phoneticPr fontId="2"/>
  </si>
  <si>
    <t>2人</t>
    <rPh sb="1" eb="2">
      <t>ニン</t>
    </rPh>
    <phoneticPr fontId="36"/>
  </si>
  <si>
    <t>エコキュートＰシリーズ</t>
    <phoneticPr fontId="2"/>
  </si>
  <si>
    <t>エコキュートSシリーズ</t>
    <phoneticPr fontId="2"/>
  </si>
  <si>
    <t>エコキュートVシリーズ</t>
    <phoneticPr fontId="2"/>
  </si>
  <si>
    <t>370Lタンク</t>
    <phoneticPr fontId="2"/>
  </si>
  <si>
    <t>ガス給湯器(都市ガス)</t>
    <rPh sb="2" eb="5">
      <t>キュウトウキ</t>
    </rPh>
    <rPh sb="6" eb="8">
      <t>トシ</t>
    </rPh>
    <phoneticPr fontId="2"/>
  </si>
  <si>
    <t>320L</t>
    <phoneticPr fontId="2"/>
  </si>
  <si>
    <t>ガス給湯器(ＬＰガス)</t>
    <rPh sb="2" eb="5">
      <t>キュウトウキ</t>
    </rPh>
    <phoneticPr fontId="2"/>
  </si>
  <si>
    <t>エコジョーズ(都市ガス)</t>
    <rPh sb="7" eb="9">
      <t>トシ</t>
    </rPh>
    <phoneticPr fontId="2"/>
  </si>
  <si>
    <t>エコジョーズ(ＬＰガス)</t>
    <phoneticPr fontId="2"/>
  </si>
  <si>
    <t>3人</t>
    <rPh sb="1" eb="2">
      <t>ニン</t>
    </rPh>
    <phoneticPr fontId="36"/>
  </si>
  <si>
    <t>エコキュートＰシリーズ</t>
  </si>
  <si>
    <t>390L</t>
    <phoneticPr fontId="2"/>
  </si>
  <si>
    <t>4人</t>
    <rPh sb="1" eb="2">
      <t>ニン</t>
    </rPh>
    <phoneticPr fontId="36"/>
  </si>
  <si>
    <t>5人</t>
    <rPh sb="1" eb="2">
      <t>ニン</t>
    </rPh>
    <phoneticPr fontId="36"/>
  </si>
  <si>
    <t>460Lタンク</t>
    <phoneticPr fontId="2"/>
  </si>
  <si>
    <t>530L</t>
    <phoneticPr fontId="2"/>
  </si>
  <si>
    <t>6人</t>
    <rPh sb="1" eb="2">
      <t>ニン</t>
    </rPh>
    <phoneticPr fontId="36"/>
  </si>
  <si>
    <t>550Lタンク</t>
    <phoneticPr fontId="2"/>
  </si>
  <si>
    <t>600L</t>
    <phoneticPr fontId="2"/>
  </si>
  <si>
    <t>7人</t>
    <rPh sb="1" eb="2">
      <t>ニン</t>
    </rPh>
    <phoneticPr fontId="36"/>
  </si>
  <si>
    <t>670L</t>
    <phoneticPr fontId="2"/>
  </si>
  <si>
    <t>★10年前★（P37もしくはPK37）</t>
    <rPh sb="3" eb="5">
      <t>ネンマエ</t>
    </rPh>
    <phoneticPr fontId="2"/>
  </si>
  <si>
    <t>https://www.mitsubishielectric.co.jp/home/ecocute/introduction/renew.html#section02</t>
    <phoneticPr fontId="2"/>
  </si>
  <si>
    <t>東北　寒冷地</t>
    <rPh sb="0" eb="2">
      <t>トウホク</t>
    </rPh>
    <rPh sb="3" eb="6">
      <t>カンレイチ</t>
    </rPh>
    <phoneticPr fontId="2"/>
  </si>
  <si>
    <t>東北　一般地</t>
    <rPh sb="0" eb="2">
      <t>トウホク</t>
    </rPh>
    <rPh sb="3" eb="6">
      <t>イッパンチ</t>
    </rPh>
    <phoneticPr fontId="2"/>
  </si>
  <si>
    <t>北陸＿</t>
    <rPh sb="0" eb="2">
      <t>ホクリク</t>
    </rPh>
    <phoneticPr fontId="2"/>
  </si>
  <si>
    <t>中部＿</t>
    <rPh sb="0" eb="2">
      <t>チュウブ</t>
    </rPh>
    <phoneticPr fontId="2"/>
  </si>
  <si>
    <t>関西＿</t>
    <rPh sb="0" eb="2">
      <t>カンサイ</t>
    </rPh>
    <phoneticPr fontId="2"/>
  </si>
  <si>
    <t>中国＿</t>
    <rPh sb="0" eb="2">
      <t>チュウゴク</t>
    </rPh>
    <phoneticPr fontId="2"/>
  </si>
  <si>
    <t>四国＿</t>
    <rPh sb="0" eb="2">
      <t>シコク</t>
    </rPh>
    <phoneticPr fontId="2"/>
  </si>
  <si>
    <t>九州＿</t>
    <rPh sb="0" eb="2">
      <t>キュウシュウ</t>
    </rPh>
    <phoneticPr fontId="2"/>
  </si>
  <si>
    <t>沖縄＿</t>
    <rPh sb="0" eb="2">
      <t>オキナワ</t>
    </rPh>
    <phoneticPr fontId="2"/>
  </si>
  <si>
    <r>
      <rPr>
        <sz val="11"/>
        <color rgb="FFFF0000"/>
        <rFont val="Meiryo UI"/>
        <family val="3"/>
        <charset val="128"/>
      </rPr>
      <t>10</t>
    </r>
    <r>
      <rPr>
        <b/>
        <sz val="11"/>
        <color theme="1"/>
        <rFont val="Meiryo UI"/>
        <family val="3"/>
        <charset val="128"/>
      </rPr>
      <t>年前機種相当</t>
    </r>
    <rPh sb="2" eb="4">
      <t>ネンマエ</t>
    </rPh>
    <rPh sb="4" eb="6">
      <t>キシュ</t>
    </rPh>
    <rPh sb="6" eb="8">
      <t>ソウトウ</t>
    </rPh>
    <phoneticPr fontId="2"/>
  </si>
  <si>
    <t>灯油</t>
    <rPh sb="0" eb="2">
      <t>トウユ</t>
    </rPh>
    <phoneticPr fontId="2"/>
  </si>
  <si>
    <t>関東（寒冷地）＿</t>
    <rPh sb="0" eb="2">
      <t>カントウ</t>
    </rPh>
    <rPh sb="3" eb="6">
      <t>カンレイチ</t>
    </rPh>
    <phoneticPr fontId="2"/>
  </si>
  <si>
    <t>群馬県水上市</t>
    <rPh sb="0" eb="3">
      <t>グンマケン</t>
    </rPh>
    <rPh sb="3" eb="5">
      <t>ミズカミ</t>
    </rPh>
    <rPh sb="5" eb="6">
      <t>シ</t>
    </rPh>
    <phoneticPr fontId="2"/>
  </si>
  <si>
    <t>東北（一般地）</t>
    <phoneticPr fontId="2"/>
  </si>
  <si>
    <t>関東（一般地）＿</t>
    <rPh sb="0" eb="2">
      <t>カントウ</t>
    </rPh>
    <rPh sb="3" eb="5">
      <t>イッパン</t>
    </rPh>
    <rPh sb="5" eb="6">
      <t>チ</t>
    </rPh>
    <phoneticPr fontId="2"/>
  </si>
  <si>
    <t>10年前P機種相当</t>
    <rPh sb="2" eb="4">
      <t>ネンマエ</t>
    </rPh>
    <rPh sb="5" eb="7">
      <t>キシュ</t>
    </rPh>
    <rPh sb="7" eb="9">
      <t>ソウトウ</t>
    </rPh>
    <phoneticPr fontId="2"/>
  </si>
  <si>
    <t>＊「エコキュート」の名称は、電力会社・給湯機メーカーが推奨する事前令浴びCO₂ヒートポンプ給湯機の愛称です。＊「エコキュート」は関西電力の登録商標です。</t>
    <rPh sb="10" eb="12">
      <t>メイショウ</t>
    </rPh>
    <rPh sb="14" eb="18">
      <t>デンリョクカイシャ</t>
    </rPh>
    <rPh sb="19" eb="22">
      <t>キュウトウキ</t>
    </rPh>
    <rPh sb="27" eb="29">
      <t>スイショウ</t>
    </rPh>
    <rPh sb="31" eb="35">
      <t>ジゼンレイア</t>
    </rPh>
    <rPh sb="45" eb="47">
      <t>キュウトウ</t>
    </rPh>
    <rPh sb="47" eb="48">
      <t>キ</t>
    </rPh>
    <rPh sb="49" eb="51">
      <t>アイショウ</t>
    </rPh>
    <rPh sb="64" eb="66">
      <t>カンサイ</t>
    </rPh>
    <rPh sb="66" eb="68">
      <t>デンリョク</t>
    </rPh>
    <rPh sb="69" eb="71">
      <t>トウロク</t>
    </rPh>
    <rPh sb="71" eb="73">
      <t>ショウヒョウ</t>
    </rPh>
    <phoneticPr fontId="2"/>
  </si>
  <si>
    <t>■簡易熱源比較注釈一覧</t>
    <rPh sb="1" eb="3">
      <t>カンイ</t>
    </rPh>
    <rPh sb="3" eb="5">
      <t>ネツゲン</t>
    </rPh>
    <rPh sb="5" eb="7">
      <t>ヒカク</t>
    </rPh>
    <rPh sb="7" eb="9">
      <t>チュウシャク</t>
    </rPh>
    <rPh sb="9" eb="11">
      <t>イチラン</t>
    </rPh>
    <phoneticPr fontId="2"/>
  </si>
  <si>
    <t>（EJ料金有り）</t>
    <rPh sb="3" eb="5">
      <t>リョウキン</t>
    </rPh>
    <rPh sb="5" eb="6">
      <t>アリ</t>
    </rPh>
    <phoneticPr fontId="2"/>
  </si>
  <si>
    <t>［試算条件］JIS C 9220を札幌エリア（寒冷地）の給水・外気温度に基づいて換算し、1日あたりの給湯使用量を2人世帯：約320L（40℃）と想定し、下記条件にて試算。　エコキュートはSRT-SK377UDで試算。電気料金は2025年1月時点の北海道電力の「エネとくスマートプラン」の数値を使用（契約容量10kVA）。　都市ガス料金は北海道ガス（2025年1月調査）の数値を使用。基本料金1,454.2円、単価190.83円/㎥、単位発熱量45MJ/㎥で算出。　LPガス料金は一般財団
法人日本エネルギー経済研究所 石油情報センター（2025年1月調査）を使用。基本料金2,217円、単価813.2円/㎥、単位発熱量100.5MJ/㎥で算出（使用量50㎥の料金で試算しています。）ランニングコストの目安は、季節や地域、運転モードの設定、ご利用状況、電力契約等により異なります。</t>
    <phoneticPr fontId="2"/>
  </si>
  <si>
    <t>［試算条件］JIS C 9220を仙台エリア（寒冷地）の給水・外気温度に基づいて換算し、1日あたりの給湯使用量を2人世帯：約320L（40℃）と想定し、下記条件にて試算。　エコキュートはSRT-SK377UDで試算。電気料金は2025年1月時点の東北電力の「よりそう＋スマートタイム」の数値を使用（契約容量10kVA）。　都市ガス料金は仙台市ガス局（2025年1月調査）の数値を使用。基本料金770円、単価193.18円/㎥、単位発熱量45MJ/㎥で算出。　LPガス料金は一般財団
法人日本エネルギー経済研究所 石油情報センター（2025年1月調査）を使用。基本料金2,018円、単価728.7円/㎥、単位発熱量100.5MJ/㎥で算出（使用量50㎥の料金で試算しています。）ランニングコストの目安は、季節や地域、運転モードの設定、ご利用状況、電力契約等により異なります。</t>
    <rPh sb="17" eb="19">
      <t>センダイ</t>
    </rPh>
    <rPh sb="23" eb="26">
      <t>カンレイチ</t>
    </rPh>
    <rPh sb="123" eb="125">
      <t>トウホク</t>
    </rPh>
    <rPh sb="168" eb="171">
      <t>センダイシ</t>
    </rPh>
    <rPh sb="173" eb="174">
      <t>キョク</t>
    </rPh>
    <phoneticPr fontId="1"/>
  </si>
  <si>
    <r>
      <t>［試算条件］JIS C 9220を仙台エリア</t>
    </r>
    <r>
      <rPr>
        <sz val="14"/>
        <color rgb="FFFF0000"/>
        <rFont val="IPA Pゴシック"/>
        <family val="3"/>
        <charset val="128"/>
      </rPr>
      <t>（一般地）</t>
    </r>
    <r>
      <rPr>
        <sz val="14"/>
        <rFont val="IPA Pゴシック"/>
        <family val="3"/>
        <charset val="128"/>
      </rPr>
      <t>の給水・外気温度に基づいて換算し、1日あたりの給湯使用量を2人世帯：約320L（40℃）と想定し、下記条件にて試算。　エコキュートは</t>
    </r>
    <r>
      <rPr>
        <sz val="14"/>
        <color rgb="FFFF0000"/>
        <rFont val="IPA Pゴシック"/>
        <charset val="128"/>
      </rPr>
      <t>SRT-P377UB</t>
    </r>
    <r>
      <rPr>
        <sz val="14"/>
        <rFont val="IPA Pゴシック"/>
        <family val="3"/>
        <charset val="128"/>
      </rPr>
      <t>で試算。電気料金は2025年1月時点の東北電力の「よりそう＋スマートタイム」の数値を使用（契約容量10kVA）。　都市ガス料金は仙台市ガス局（2025年1月調査）の数値を使用。基本料金770円、単価193.18円/㎥、単位発熱量45MJ/㎥で算出。　LPガス料金は一般財団
法人日本エネルギー経済研究所 石油情報センター（2025年1月調査）を使用。基本料金2,018円、単価728.7円/㎥、単位発熱量100.5MJ/㎥で算出（使用量50㎥の料金で試算しています。）ランニングコストの目安は、季節や地域、運転モードの設定、ご利用状況、電力契約等により異なります。</t>
    </r>
    <rPh sb="17" eb="19">
      <t>センダイ</t>
    </rPh>
    <rPh sb="122" eb="124">
      <t>トウホク</t>
    </rPh>
    <rPh sb="167" eb="170">
      <t>センダイシ</t>
    </rPh>
    <rPh sb="172" eb="173">
      <t>キョク</t>
    </rPh>
    <phoneticPr fontId="1"/>
  </si>
  <si>
    <r>
      <t>［試算条件］JIS C 9220を金沢エリア（標準地）の給水・外気温度に基づいて換算し、1日あたりの給湯使用量を2人 世帯：約320L（40℃）と想定し、下記条件にて試算。　エコキュートはSRT-P377UBで試算。電気料金は2025年1月時点の北陸電力の「くつろぎナイト12」の数値を使用（契約容量10kVA）。　都市ガス料金は日本海ガス（2025年1月調査）の数値を使用。基本料金</t>
    </r>
    <r>
      <rPr>
        <sz val="14"/>
        <color rgb="FFFF0000"/>
        <rFont val="IPA Pゴシック"/>
        <family val="3"/>
        <charset val="128"/>
      </rPr>
      <t>1,593.46</t>
    </r>
    <r>
      <rPr>
        <sz val="14"/>
        <rFont val="IPA Pゴシック"/>
        <family val="3"/>
        <charset val="128"/>
      </rPr>
      <t>円、単価227.12円/㎥、単位発熱量</t>
    </r>
    <r>
      <rPr>
        <sz val="14"/>
        <color rgb="FFFF0000"/>
        <rFont val="IPA Pゴシック"/>
        <family val="3"/>
        <charset val="128"/>
      </rPr>
      <t>46</t>
    </r>
    <r>
      <rPr>
        <sz val="14"/>
        <rFont val="IPA Pゴシック"/>
        <family val="3"/>
        <charset val="128"/>
      </rPr>
      <t>MJ/㎥ で算出。　LPガス 料金は一般財団法人日本エネルギー経済研究所 石油情報センター（2025年1月調査）を使用。基本料金2,034円、単
 価679.4円/㎥、単位発熱量100.5MJ/㎥で算出（使用量50㎥の料金で試算しています。）ランニングコストの目安は、 季節や地域、運転モードの設定、ご利用状況、電力契約等により異なります。</t>
    </r>
    <phoneticPr fontId="2"/>
  </si>
  <si>
    <r>
      <t>［試算条件］JIS C 9220を東京エリア（標準地）の給水・外気温度に基づいて換算し、1日あたりの給湯使用量を2人世帯：約320L（40℃）と想定し、下記条件にて試算。　エコキュートはSRT-P377UBで試算。電気料金は2025年1月時点の東京電力エナジーパートナーの「スマートライフL」の数値を使用（契約容量10kVA）。　都市ガス料金は東京ガス（2025年1月調査）の数値を使用。基本料金1,056円、単価161.55円/㎥、単位発熱量45MJ/㎥ で算出。　LPガス料金は一般財団法人日本エネルギー経済研究所 石油情報センター</t>
    </r>
    <r>
      <rPr>
        <sz val="14"/>
        <color rgb="FFFF0000"/>
        <rFont val="IPA Pゴシック"/>
        <family val="3"/>
        <charset val="128"/>
      </rPr>
      <t>（2025年1月調査）</t>
    </r>
    <r>
      <rPr>
        <sz val="14"/>
        <rFont val="IPA Pゴシック"/>
        <family val="3"/>
        <charset val="128"/>
      </rPr>
      <t>を使用。基本料金1,899円、単価628.6円/㎥、単位発熱量100.5MJ/㎥で算出（使用量50㎥の料金で試算しています。）ランニングコストの目安は、季節や地域、運転モードの設定、ご利用状況、電力契約等により異なります。</t>
    </r>
    <phoneticPr fontId="2"/>
  </si>
  <si>
    <r>
      <t>［試算条件］JIS C 9220を名古屋エリア（標準地）の給水・外気温度に基づいて換算し、1日あたりの給湯使用量を2人世帯：約320L（40℃）と想定し、下記条件にて試算。　エコキュートはSRT-P377UBで試算。電気料金は2025年1月時点の中部電力ミライズの「スマートライフプラン」の数値を使用（契約容量10kVA）。　都市ガス料金は東邦ガス（2025年1月調査）の数値を使用。基本料金</t>
    </r>
    <r>
      <rPr>
        <sz val="14"/>
        <color rgb="FFFF0000"/>
        <rFont val="IPA Pゴシック"/>
        <family val="3"/>
        <charset val="128"/>
      </rPr>
      <t>1,588.88</t>
    </r>
    <r>
      <rPr>
        <sz val="14"/>
        <rFont val="IPA Pゴシック"/>
        <family val="3"/>
        <charset val="128"/>
      </rPr>
      <t>円、単価</t>
    </r>
    <r>
      <rPr>
        <sz val="14"/>
        <color rgb="FFFF0000"/>
        <rFont val="IPA Pゴシック"/>
        <family val="3"/>
        <charset val="128"/>
      </rPr>
      <t>177.04</t>
    </r>
    <r>
      <rPr>
        <sz val="14"/>
        <rFont val="IPA Pゴシック"/>
        <family val="3"/>
        <charset val="128"/>
      </rPr>
      <t>円/㎥、単位発熱量45MJ/㎥で算出。　LPガス料金は一般財団法人日本エネルギー経済研究所 石油情報センター</t>
    </r>
    <r>
      <rPr>
        <sz val="14"/>
        <color rgb="FFFF0000"/>
        <rFont val="IPA Pゴシック"/>
        <family val="3"/>
        <charset val="128"/>
      </rPr>
      <t>（2025年1月調査）</t>
    </r>
    <r>
      <rPr>
        <sz val="14"/>
        <rFont val="IPA Pゴシック"/>
        <family val="3"/>
        <charset val="128"/>
      </rPr>
      <t>を使用。基本料金1,973円、単価</t>
    </r>
    <r>
      <rPr>
        <sz val="14"/>
        <color rgb="FFFF0000"/>
        <rFont val="IPA Pゴシック"/>
        <family val="3"/>
        <charset val="128"/>
      </rPr>
      <t>638.4</t>
    </r>
    <r>
      <rPr>
        <sz val="14"/>
        <rFont val="IPA Pゴシック"/>
        <family val="3"/>
        <charset val="128"/>
      </rPr>
      <t>円/㎥、単位発熱量100.5MJ/㎥で算出（使用量50㎥の料金で試算しています。）ランニングコストの目安は、季節や地域、運転モードの設定、ご利用状況、電力契約等により異なります。</t>
    </r>
    <phoneticPr fontId="2"/>
  </si>
  <si>
    <r>
      <t>［試算条件］JIS C 9220を大阪エリア（標準地）の給水・外気温度に基づいて換算し、1日あたりの給湯使用量を2人世帯：約320L（40℃）と想定し、下記条件にて試算。　エコキュートはSRT-P377UBで試算。電気料金は2025年1月時点の関西電力の「はぴeタイムR」の数値を使用（契約容量10kVA）。　都市ガス料金は大阪ガス（2025年1月調査）の数値を使用。基本料金</t>
    </r>
    <r>
      <rPr>
        <sz val="14"/>
        <color rgb="FFFF0000"/>
        <rFont val="IPA Pゴシック"/>
        <family val="3"/>
        <charset val="128"/>
      </rPr>
      <t>1,364.8</t>
    </r>
    <r>
      <rPr>
        <sz val="14"/>
        <rFont val="IPA Pゴシック"/>
        <family val="3"/>
        <charset val="128"/>
      </rPr>
      <t>円、単価169.73円/㎥、単位発熱量45MJ/㎥で算出。　LPガス料金は一般財団法人日本エネルギー経済研究所 石油情報センター（2025年1月調査）を使用。基本料金1,993円、単価621.5円/
㎥、単位発熱量100.5MJ/㎥で算出（使用量50㎥の料金で試算しています。）ランニングコストの目安は、季節や地域、運転モードの設定、ご利用状況、電力契約等により異なります。</t>
    </r>
    <phoneticPr fontId="2"/>
  </si>
  <si>
    <r>
      <t>［試算条件］JIS C 9220を広島エリア（標準地）の給水・外気温度に基づいて換算し、1日あたりの給湯使用量を2人世帯：約320L（40℃）と想定し、下記条件にて試算。　エコキュートはSRT-P377UBで試算。電気料金は2025年1月時点の中国電力の「電化styleコース」の数値を使用（契約容量10kVA）。　都市ガス料金は広島ガス（2025年1月調査）の数値を使用。基本料金1,342円、単価227.35円/㎥、単位発熱量45MJ/㎥で算出。　LPガス料金は一般財団法人日本エネルギー経済研究所 石油情報センター</t>
    </r>
    <r>
      <rPr>
        <sz val="14"/>
        <color rgb="FFFF0000"/>
        <rFont val="IPA Pゴシック"/>
        <family val="3"/>
        <charset val="128"/>
      </rPr>
      <t>（2025年1月調査）</t>
    </r>
    <r>
      <rPr>
        <sz val="14"/>
        <rFont val="IPA Pゴシック"/>
        <family val="3"/>
        <charset val="128"/>
      </rPr>
      <t>を使用。基本料金2,093円、単価671.5円/
㎥、単位発熱量100.5MJ/㎥で算出（使用量50㎥の料金で試算しています。）ランニングコストの目安は、季節や地域、運転モードの設定、ご利用状況、電力契約等により異なります。</t>
    </r>
    <phoneticPr fontId="2"/>
  </si>
  <si>
    <r>
      <t>［試算条件］JIS C 9220を高松エリア（標準地）の給水・外気温度に基づいて換算し、1日あたりの給湯使用量を2人世帯：約320L（40℃）と想定し、下記条件にて試算。　エコキュートはSRT-P377UBで試算。電気料金は2025年1月時点の四国電力の「でんかeプラン」の数値を使用（契約容量10kVA）。　都市ガス料金は四国ガス（2025年1月調査）の数値を使用。基本料金</t>
    </r>
    <r>
      <rPr>
        <sz val="14"/>
        <color rgb="FFFF0000"/>
        <rFont val="IPA Pゴシック"/>
        <family val="3"/>
        <charset val="128"/>
      </rPr>
      <t>2,817.1</t>
    </r>
    <r>
      <rPr>
        <sz val="14"/>
        <rFont val="IPA Pゴシック"/>
        <family val="3"/>
        <charset val="128"/>
      </rPr>
      <t>円、単価205.04円/㎥、単位発熱量</t>
    </r>
    <r>
      <rPr>
        <sz val="14"/>
        <color rgb="FFFF0000"/>
        <rFont val="IPA Pゴシック"/>
        <family val="3"/>
        <charset val="128"/>
      </rPr>
      <t>46</t>
    </r>
    <r>
      <rPr>
        <sz val="14"/>
        <rFont val="IPA Pゴシック"/>
        <family val="3"/>
        <charset val="128"/>
      </rPr>
      <t>MJ/㎥で算出。　LPガス料金は一般財団法人日本エネルギー経済研究所 石油情報センター</t>
    </r>
    <r>
      <rPr>
        <sz val="14"/>
        <color rgb="FFFF0000"/>
        <rFont val="IPA Pゴシック"/>
        <family val="3"/>
        <charset val="128"/>
      </rPr>
      <t>（2025年1月調査）</t>
    </r>
    <r>
      <rPr>
        <sz val="14"/>
        <rFont val="IPA Pゴシック"/>
        <family val="3"/>
        <charset val="128"/>
      </rPr>
      <t>を使用。基本料金2,062円、単価622.5円/
㎥、単位発熱量100.5MJ/㎥で算出（使用量50㎥の料金で試算しています。）ランニングコストの目安は、季節や地域、運転モードの設定、ご利用状況、電力契約等により異なります。</t>
    </r>
    <phoneticPr fontId="2"/>
  </si>
  <si>
    <t>［試算条件］JIS C 9220を福岡エリア（標準地）の給水・外気温度に基づいて換算し、1日あたりの給湯使用量を2人世帯：約320L（40℃）と想定し、下記条件にて試算。　エコキュートはSRT-P377UBで試算。電気料金は2025年1月時点の九州電力の「電化でナイト・セレクト(21・22・23)」の数値を使用（契約容量10kVA）。　都市ガス料金は西部ガス（2025年1月調査）の数値を使用。基本料金1,562円、単価224.03円/㎥、単位発熱量45MJ/㎥で算出。　LPガス料金は一般財団法人日本エネルギー経済研究所 石油情報センター（2025年1月調査）を使用。基本料金1,922円、単価611.3円/㎥、単位発熱量100.5MJ/㎥で算出（使用量50㎥の料金で試算しています。）ランニングコストの目安は、季節や地域、運転モードの設定、ご利用状況、電力契約等により異なります。</t>
    <phoneticPr fontId="2"/>
  </si>
  <si>
    <r>
      <t>［試算条件］JIS C 9220を那覇エリア（標準地）の給水・外気温度に基づいて換算し、1日あたりの給湯使用量を2人世帯：約320L（40℃）と想定し、下記条件にて試算。エコキュートはSRT-N377-OK1で試算。電気料金は2025年1月時点の沖縄電力の「Eeホームホリデー」の数値を使用（契約容量10kVA）。　都市ガス料金は沖縄ガス（2025年1月調査）の数値を使用。
基本料金</t>
    </r>
    <r>
      <rPr>
        <sz val="14"/>
        <color rgb="FFFF0000"/>
        <rFont val="IPA Pゴシック"/>
        <family val="3"/>
        <charset val="128"/>
      </rPr>
      <t>1,442.1</t>
    </r>
    <r>
      <rPr>
        <sz val="14"/>
        <rFont val="IPA Pゴシック"/>
        <family val="3"/>
        <charset val="128"/>
      </rPr>
      <t>円、単価246.17円/㎥、単位発熱量</t>
    </r>
    <r>
      <rPr>
        <sz val="14"/>
        <color rgb="FFFF0000"/>
        <rFont val="IPA Pゴシック"/>
        <family val="3"/>
        <charset val="128"/>
      </rPr>
      <t>43.5</t>
    </r>
    <r>
      <rPr>
        <sz val="14"/>
        <rFont val="IPA Pゴシック"/>
        <family val="3"/>
        <charset val="128"/>
      </rPr>
      <t>MJ/㎥で算出。　LPガス料金は一般財団
法人日本エネルギー経済研究所 石油情報センター（2025年1月調査）を使用。基本料金1,836円、単価686.2円/㎥、単位発熱量100.5MJ/㎥で算出（使用量50㎥の料金で試算しています。）ランニングコストの目安は、季節や地域、運転モードの設定、ご利用状況、電力契約等により異なります。</t>
    </r>
    <phoneticPr fontId="2"/>
  </si>
  <si>
    <t>［試算条件］JIS C 9220を札幌エリア（寒冷地）の給水・外気温度に基づいて換算し、1日あたりの給湯使用量を3人世帯：約390L（40℃）と想定し、下記条件にて試算。　エコキュートはSRT-SK377UDで試算。電気料金は2025年1月時点の北海道電力の「エネとくスマートプラン」の数値を使用（契約容量10kVA）。　都市ガス料金は北海道ガス（2025年1月調査）の数値を使用。基本料金1,454.2円、単価190.83円/㎥、単位発熱量45MJ/㎥で算出。　LPガス料金は一般財団
法人日本エネルギー経済研究所 石油情報センター（2025年1月調査）を使用。基本料金2,217円、単価813.2円/㎥、単位発熱量100.5MJ/㎥で算出（使用量50㎥の料金で試算しています。）ランニングコストの目安は、季節や地域、運転モードの設定、ご利用状況、電力契約等により異なります。</t>
    <phoneticPr fontId="2"/>
  </si>
  <si>
    <t>［試算条件］JIS C 9220を仙台エリア（寒冷地）の給水・外気温度に基づいて換算し、1日あたりの給湯使用量を3人世帯：約390L（40℃）と想定し、下記条件にて試算。　エコキュートはSRT-SK377UDで試算。電気料金は2025年1月時点の東北電力の「よりそう＋スマートタイム」の数値を使用（契約容量10kVA）。　都市ガス料金は仙台市ガス局（2025年1月調査）の数値を使用。基本料金770円、単価193.18円/㎥、単位発熱量45MJ/㎥で算出。　LPガス料金は一般財団
法人日本エネルギー経済研究所 石油情報センター（2025年1月調査）を使用。基本料金2,018円、単価728.7円/㎥、単位発熱量100.5MJ/㎥で算出（使用量50㎥の料金で試算しています。）ランニングコストの目安は、季節や地域、運転モードの設定、ご利用状況、電力契約等により異なります。</t>
    <phoneticPr fontId="2"/>
  </si>
  <si>
    <r>
      <t>［試算条件］JIS C 9220を仙台エリア</t>
    </r>
    <r>
      <rPr>
        <sz val="14"/>
        <color rgb="FFFF0000"/>
        <rFont val="IPA Pゴシック"/>
        <family val="3"/>
        <charset val="128"/>
      </rPr>
      <t>（一般地）</t>
    </r>
    <r>
      <rPr>
        <sz val="14"/>
        <rFont val="IPA Pゴシック"/>
        <family val="3"/>
        <charset val="128"/>
      </rPr>
      <t>の給水・外気温度に基づいて換算し、1日あたりの給湯使用量を3人世帯：約390L（40℃）と想定し、下記条件にて試算。　エコキュートは</t>
    </r>
    <r>
      <rPr>
        <sz val="14"/>
        <color rgb="FFFF0000"/>
        <rFont val="IPA Pゴシック"/>
        <family val="3"/>
        <charset val="128"/>
      </rPr>
      <t>SRT-P377UB</t>
    </r>
    <r>
      <rPr>
        <sz val="14"/>
        <rFont val="IPA Pゴシック"/>
        <family val="3"/>
        <charset val="128"/>
      </rPr>
      <t>で試算。電気料金は2025年1月時点の東北電力の「よりそう＋スマートタイム」の数値を使用（契約容量10kVA）。　都市ガス料金は仙台市ガス局（2025年1月調査）の数値を使用。基本料金770円、単価193.18円/㎥、単位発熱量45MJ/㎥で算出。　LPガス料金は一般財団
法人日本エネルギー経済研究所 石油情報センター（2025年1月調査）を使用。基本料金2,018円、単価728.7円/㎥、単位発熱量100.5MJ/㎥で算出（使用量50㎥の料金で試算しています。）ランニングコストの目安は、季節や地域、運転モードの設定、ご利用状況、電力契約等により異なります。</t>
    </r>
    <phoneticPr fontId="2"/>
  </si>
  <si>
    <r>
      <t>［試算条件］JIS C 9220を金沢エリア（標準地）の給水・外気温度に基づいて換算し、1日あたりの給湯使用量を3人世帯：約390L（40℃）と想定し、下記条件にて試算。　エコキュートはSRT-P377UBで試算。電気料金は2025年1月時点の北陸電力の「くつろぎナイト12」の数値を使用（契約容量10kVA）。　都市ガス料金は日本海ガス（2025年1月調査）の数値を使用。基本料金</t>
    </r>
    <r>
      <rPr>
        <sz val="14"/>
        <color rgb="FFFF0000"/>
        <rFont val="IPA Pゴシック"/>
        <family val="3"/>
        <charset val="128"/>
      </rPr>
      <t>1,593.46</t>
    </r>
    <r>
      <rPr>
        <sz val="14"/>
        <rFont val="IPA Pゴシック"/>
        <family val="3"/>
        <charset val="128"/>
      </rPr>
      <t>円、単価227.12円/㎥、単位発熱量</t>
    </r>
    <r>
      <rPr>
        <sz val="14"/>
        <color rgb="FFFF0000"/>
        <rFont val="IPA Pゴシック"/>
        <family val="3"/>
        <charset val="128"/>
      </rPr>
      <t>46</t>
    </r>
    <r>
      <rPr>
        <sz val="14"/>
        <rFont val="IPA Pゴシック"/>
        <family val="3"/>
        <charset val="128"/>
      </rPr>
      <t>MJ/㎥ で算出。　LPガス 料金は一般財団法人日本エネルギー経済研究所 石油情報センター（2025年1月調査）を使用。基本料金2,034円、単
 価679.4円/㎥、単位発熱量100.5MJ/㎥で算出（使用量50㎥の料金で試算しています。）ランニングコストの目安は、 季節や地域、運転モードの設定、ご利用状況、電力契約等により異なります。</t>
    </r>
    <phoneticPr fontId="2"/>
  </si>
  <si>
    <r>
      <t>［試算条件］JIS C 9220を東京エリア（標準地）の給水・外気温度に基づいて換算し、1日あたりの給湯使用量を3人世帯：約390L（40℃）と想定し、下記条件にて試算。　エコキュートはSRT-P377UBで試算。電気料金は2025年1月時点の東京電力エナジーパートナーの「スマートライフL」の数値を使用（契約容量10kVA）。　都市ガス料金は東京ガス（2025年1月調査）の数値を使用。基本料金1,056円、単価161.55円/㎥、単位発熱量45MJ/㎥で算出。　LPガス料金は一般財団法人日本エネルギー経済研究所 石油情報センター</t>
    </r>
    <r>
      <rPr>
        <sz val="14"/>
        <color rgb="FFFF0000"/>
        <rFont val="IPA Pゴシック"/>
        <family val="3"/>
        <charset val="128"/>
      </rPr>
      <t>（2025年1月調査）</t>
    </r>
    <r>
      <rPr>
        <sz val="14"/>
        <rFont val="IPA Pゴシック"/>
        <family val="3"/>
        <charset val="128"/>
      </rPr>
      <t>を使用。基本料金1,899円、単価628.6円/㎥、単位発熱量100.5MJ/㎥で算出（使用量50㎥の料金で試算しています。）ランニングコストの目安は、季節や地域、運転モードの設定、ご利用状況、電力契約等により異なります。</t>
    </r>
    <phoneticPr fontId="2"/>
  </si>
  <si>
    <r>
      <t>［試算条件］JIS C 9220を名古屋エリア（標準地）の給水・外気温度に基づいて換算し、1日あたりの給湯使用量を3人世帯：約390L（40℃）と想定し、下記条件にて試算。エコキュートはSRT-P377UBで試算。電気料金は2025年1月時点の中部電力ミライズの「スマートライフプラン」の数値を使用（契約容量10kVA）。　都市ガス料金は東邦ガス（2025年1月調査）の数値を使用。基本料金</t>
    </r>
    <r>
      <rPr>
        <sz val="14"/>
        <color rgb="FFFF0000"/>
        <rFont val="IPA Pゴシック"/>
        <family val="3"/>
        <charset val="128"/>
      </rPr>
      <t>1,588.88</t>
    </r>
    <r>
      <rPr>
        <sz val="14"/>
        <rFont val="IPA Pゴシック"/>
        <family val="3"/>
        <charset val="128"/>
      </rPr>
      <t>円、単価</t>
    </r>
    <r>
      <rPr>
        <sz val="14"/>
        <color rgb="FFFF0000"/>
        <rFont val="IPA Pゴシック"/>
        <family val="3"/>
        <charset val="128"/>
      </rPr>
      <t>177.04</t>
    </r>
    <r>
      <rPr>
        <sz val="14"/>
        <rFont val="IPA Pゴシック"/>
        <family val="3"/>
        <charset val="128"/>
      </rPr>
      <t>円/㎥、単位発熱量45MJ/㎥ で算出。　LPガス料金は一般財団法人日本エネルギー経済研究所 石油情報センター</t>
    </r>
    <r>
      <rPr>
        <sz val="14"/>
        <color rgb="FFFF0000"/>
        <rFont val="IPA Pゴシック"/>
        <family val="3"/>
        <charset val="128"/>
      </rPr>
      <t>（2025年1月調査）</t>
    </r>
    <r>
      <rPr>
        <sz val="14"/>
        <rFont val="IPA Pゴシック"/>
        <family val="3"/>
        <charset val="128"/>
      </rPr>
      <t>を使用。基本料金1,973円、単価</t>
    </r>
    <r>
      <rPr>
        <sz val="14"/>
        <color rgb="FFFF0000"/>
        <rFont val="IPA Pゴシック"/>
        <family val="3"/>
        <charset val="128"/>
      </rPr>
      <t>638.4</t>
    </r>
    <r>
      <rPr>
        <sz val="14"/>
        <rFont val="IPA Pゴシック"/>
        <family val="3"/>
        <charset val="128"/>
      </rPr>
      <t>円/㎥、単位発熱量100.5MJ/㎥で算出（使用量50㎥の料金で試算しています。）ランニングコストの目安は、季節や地域、運転モードの設定、ご利用状況、電力契約等により異なります。</t>
    </r>
    <phoneticPr fontId="2"/>
  </si>
  <si>
    <r>
      <t>［試算条件］JIS C 9220を大阪エリア（標準地）の給水・外気温度に基づいて換算し、1日あたりの給湯使用量を3人世帯：約390L（40℃）と想定し、下記条件にて試算。　エコキュートはSRT-P377UBで試算。電気料金は2025年1月時点の関西電力の「はぴeタイムR」の数値を使用（契約容量10kVA）。　都市ガス料金は大阪ガス（2025年1月調査）の数値を使用。基本料金</t>
    </r>
    <r>
      <rPr>
        <sz val="14"/>
        <color rgb="FFFF0000"/>
        <rFont val="IPA Pゴシック"/>
        <family val="3"/>
        <charset val="128"/>
      </rPr>
      <t>1,364.8</t>
    </r>
    <r>
      <rPr>
        <sz val="14"/>
        <rFont val="IPA Pゴシック"/>
        <family val="3"/>
        <charset val="128"/>
      </rPr>
      <t>円、単価169.73円/㎥、単位発熱量45MJ/㎥で算出。　LPガス料金は一般財団法人日本エネルギー経済研究所 石油情報センター（2025年1月調査）を使用。基本料金1,993円、単価621.5円/
㎥、単位発熱量100.5MJ/㎥で算出（使用量50㎥の料金で試算しています。）ランニングコストの目安は、季節や地域、運転モードの設定、ご利用状況、電力契約等により異なります。</t>
    </r>
    <phoneticPr fontId="2"/>
  </si>
  <si>
    <r>
      <t>［試算条件］JIS C 9220を広島エリア（標準地）の給水・外気温度に基づいて換算し、1日あたりの給湯使用量を3人世帯：約390L（40℃）と想定し、下記条件にて試算。　エコキュートはSRT-P377UBで試算。電気料金は2025年1月時点の中国電力の「電化styleコース」の数値を使用（契約容量10kVA）。　都市ガス料金は広島ガス（2025年1月調査）の数値を使用。基本料金1,342円、単価227.35円/㎥、単位発熱量45MJ/㎥で算出。　LPガス料金は一般財団法人日本エネルギー経済研究所 石油情報センター</t>
    </r>
    <r>
      <rPr>
        <sz val="14"/>
        <color rgb="FFFF0000"/>
        <rFont val="IPA Pゴシック"/>
        <family val="3"/>
        <charset val="128"/>
      </rPr>
      <t>（2025年1月調査）</t>
    </r>
    <r>
      <rPr>
        <sz val="14"/>
        <rFont val="IPA Pゴシック"/>
        <family val="3"/>
        <charset val="128"/>
      </rPr>
      <t>を使用。基本料金2,093円、単価671.5円/
㎥、単位発熱量100.5MJ/㎥で算出（使用量50㎥の料金で試算しています。）ランニングコストの目安は、季節や地域、運転モードの設定、ご利用状況、電力契約等により異なります。</t>
    </r>
    <phoneticPr fontId="2"/>
  </si>
  <si>
    <r>
      <t>［試算条件］JIS C 9220を高松エリア（標準地）の給水・外気温度に基づいて換算し、1日あたりの給湯使用量を3人世帯：約390L（40℃）と想定し、下記条件にて試算。　エコキュートはSRT-P377UBで試算。電気料金は2025年1月時点の四国電力の「でんかeプラン」の数値を使用（契約容量10kVA）。　都市ガス料金は四国ガス（2025年1月調査）の数値を使用。基本料金</t>
    </r>
    <r>
      <rPr>
        <sz val="14"/>
        <color rgb="FFFF0000"/>
        <rFont val="IPA Pゴシック"/>
        <family val="3"/>
        <charset val="128"/>
      </rPr>
      <t>2,817.1</t>
    </r>
    <r>
      <rPr>
        <sz val="14"/>
        <rFont val="IPA Pゴシック"/>
        <family val="3"/>
        <charset val="128"/>
      </rPr>
      <t>円、単価205.04円/㎥、単位発熱量</t>
    </r>
    <r>
      <rPr>
        <sz val="14"/>
        <color rgb="FFFF0000"/>
        <rFont val="IPA Pゴシック"/>
        <family val="3"/>
        <charset val="128"/>
      </rPr>
      <t>46</t>
    </r>
    <r>
      <rPr>
        <sz val="14"/>
        <rFont val="IPA Pゴシック"/>
        <family val="3"/>
        <charset val="128"/>
      </rPr>
      <t>MJ/㎥で算出。　LPガス料金は一般財団法人日本エネルギー経済研究所 石油情報センター</t>
    </r>
    <r>
      <rPr>
        <sz val="14"/>
        <color rgb="FFFF0000"/>
        <rFont val="IPA Pゴシック"/>
        <family val="3"/>
        <charset val="128"/>
      </rPr>
      <t>（2025年1月調査）</t>
    </r>
    <r>
      <rPr>
        <sz val="14"/>
        <rFont val="IPA Pゴシック"/>
        <family val="3"/>
        <charset val="128"/>
      </rPr>
      <t>を使用。基本料金2,062円、単価622.5円/
㎥、単位発熱量100.5MJ/㎥で算出（使用量50㎥の料金で試算しています。）ランニングコストの目安は、季節や地域、運転モードの設定、ご利用状況、電力契約等により異なります。</t>
    </r>
    <phoneticPr fontId="2"/>
  </si>
  <si>
    <t>［試算条件］JIS C 9220を福岡エリア（標準地）の給水・外気温度に基づいて換算し、1日あたりの給湯使用量を3人世帯：約390L（40℃）と想定し、下記条件にて試算。　エコキュートはSRT-P377UBで試算。電気料金は2025年1月時点の九州電力の「電化でナイト・セレクト(21・22・23)」の数値を使用（契約容量10kVA）。　都市ガス料金は西部ガス（2025年1月調査）の数値を使用。基本料金1,562円、単価224.03円/㎥、単位発熱量45MJ/㎥で算出。　LPガス料金は一般財団法人日本エネルギー経済研究所 石油情報センター（2025年1月調査）を使用。基本料金1,922円、単価611.3円/㎥、単位発熱量100.5MJ/㎥で算出（使用量50㎥の料金で試算しています。）ランニングコストの目安は、季節や地域、運転モードの設定、ご利用状況、電力契約等により異なります。</t>
    <phoneticPr fontId="2"/>
  </si>
  <si>
    <r>
      <t>［試算条件］JIS C 9220を那覇エリア（標準地）の給水・外気温度に基づいて換算し、1日あたりの給湯使用量を3人世帯：約390L（40℃）と想定し、下記条件にて試算。エコキュートはSRT-N377-OK1で試算。電気料金は2025年1月時点の沖縄電力の「Eeホームホリデー」の数値を使用（契約容量10kVA）。　都市ガス料金は沖縄ガス（2025年1月調査）の数値を使用。
基本料金</t>
    </r>
    <r>
      <rPr>
        <sz val="14"/>
        <color rgb="FFFF0000"/>
        <rFont val="IPA Pゴシック"/>
        <family val="3"/>
        <charset val="128"/>
      </rPr>
      <t>1,442.1</t>
    </r>
    <r>
      <rPr>
        <sz val="14"/>
        <rFont val="IPA Pゴシック"/>
        <family val="3"/>
        <charset val="128"/>
      </rPr>
      <t>円、単価246.17円/㎥、単位発熱量</t>
    </r>
    <r>
      <rPr>
        <sz val="14"/>
        <color rgb="FFFF0000"/>
        <rFont val="IPA Pゴシック"/>
        <family val="3"/>
        <charset val="128"/>
      </rPr>
      <t>43.5</t>
    </r>
    <r>
      <rPr>
        <sz val="14"/>
        <rFont val="IPA Pゴシック"/>
        <family val="3"/>
        <charset val="128"/>
      </rPr>
      <t>MJ/㎥で算出。　LPガス料金は一般財団
法人日本エネルギー経済研究所 石油情報センター（2025年1月調査）を使用。基本料金1,836円、単価686.2円/㎥、単位発熱量100.5MJ/㎥で算出（使用量50㎥の料金で試算しています。）ランニングコストの目安は、季節や地域、運転モードの設定、ご利用状況、電力契約等により異なります。</t>
    </r>
    <phoneticPr fontId="2"/>
  </si>
  <si>
    <r>
      <t>［試算条件］JIS C 9220を札幌エリア（寒冷地）の給水・外気温度に基づいて換算し、1日あたりの給湯使用量を4人世帯：約460L（40℃）と想定し、下記条件にて試算。　エコキュートはSRT-SK377UDで試算。電気料金は2025年1月時点の北海道電力の「エネとくスマートプラン」の数値を使用（契約容量10kVA）。　都市ガス料金は北海道ガス（2025年1月調査）の数値を使用。基本料金1,454.2円、単価190.83円/㎥、単位発熱量45MJ/㎥で算出。　LPガス料金</t>
    </r>
    <r>
      <rPr>
        <sz val="14"/>
        <color rgb="FFFF0000"/>
        <rFont val="IPA Pゴシック"/>
        <family val="3"/>
        <charset val="128"/>
      </rPr>
      <t>・灯油料金</t>
    </r>
    <r>
      <rPr>
        <sz val="14"/>
        <rFont val="IPA Pゴシック"/>
        <family val="3"/>
        <charset val="128"/>
      </rPr>
      <t>は一般財団
法人日本エネルギー経済研究所 石油情報センター（2025年1月調査）を使用。</t>
    </r>
    <r>
      <rPr>
        <sz val="14"/>
        <color rgb="FFFF0000"/>
        <rFont val="IPA Pゴシック"/>
        <family val="3"/>
        <charset val="128"/>
      </rPr>
      <t>LPガスの</t>
    </r>
    <r>
      <rPr>
        <sz val="14"/>
        <rFont val="IPA Pゴシック"/>
        <family val="3"/>
        <charset val="128"/>
      </rPr>
      <t>基本料金は2,217円、単価813.2円/㎥、単位発熱量100.5MJ/㎥で算出（使用量50㎥の料金で試算しています。）、</t>
    </r>
    <r>
      <rPr>
        <sz val="14"/>
        <color rgb="FFFF0000"/>
        <rFont val="IPA Pゴシック"/>
        <family val="3"/>
        <charset val="128"/>
      </rPr>
      <t>灯油価格は単価122.06円/L（配達価格）、単位発熱量36.7MJ/Lで試算しています。</t>
    </r>
    <r>
      <rPr>
        <sz val="14"/>
        <rFont val="IPA Pゴシック"/>
        <family val="3"/>
        <charset val="128"/>
      </rPr>
      <t>ランニングコストの目安は、季節や地域、運転モードの設定、ご利用状況、電力契約等により異なります。</t>
    </r>
    <rPh sb="239" eb="241">
      <t>トウユ</t>
    </rPh>
    <rPh sb="241" eb="243">
      <t>リョウキン</t>
    </rPh>
    <rPh sb="315" eb="320">
      <t>タンイハツネツリョウ</t>
    </rPh>
    <rPh sb="330" eb="332">
      <t>サンシュツ</t>
    </rPh>
    <phoneticPr fontId="2"/>
  </si>
  <si>
    <r>
      <t>［試算条件］JIS C 9220を仙台エリア（寒冷地）の給水・外気温度に基づいて換算し、1日あたりの給湯使用量を4人世帯：約460L（40℃）と想定し、下記条件にて試算。　エコキュートはSRT-SK377UDで試算。電気料金は2025年1月時点の東北電力の「よりそう＋スマートタイム」の数値を使用（契約容量10kVA）。　都市ガス料金は仙台市ガス局（2025年1月調査）の数値を使用。基本料金770円、単価193.18円/㎥、単位発熱量45MJ/㎥で算出。　LPガス料金</t>
    </r>
    <r>
      <rPr>
        <sz val="14"/>
        <color rgb="FFFF0000"/>
        <rFont val="IPA Pゴシック"/>
        <family val="3"/>
        <charset val="128"/>
      </rPr>
      <t>・灯油料金</t>
    </r>
    <r>
      <rPr>
        <sz val="14"/>
        <rFont val="IPA Pゴシック"/>
        <family val="3"/>
        <charset val="128"/>
      </rPr>
      <t>は一般財団
法人日本エネルギー経済研究所 石油情報センター（2025年1月調査）を使用。</t>
    </r>
    <r>
      <rPr>
        <sz val="14"/>
        <color rgb="FFFF0000"/>
        <rFont val="IPA Pゴシック"/>
        <family val="3"/>
        <charset val="128"/>
      </rPr>
      <t>LPガスの</t>
    </r>
    <r>
      <rPr>
        <sz val="14"/>
        <rFont val="IPA Pゴシック"/>
        <family val="3"/>
        <charset val="128"/>
      </rPr>
      <t>基本料金2,018円、単価728.7円/㎥、単位発熱量100.5MJ/㎥で算出（使用量50㎥の料金で試算しています。）</t>
    </r>
    <r>
      <rPr>
        <sz val="14"/>
        <color rgb="FFFF0000"/>
        <rFont val="IPA Pゴシック"/>
        <family val="3"/>
        <charset val="128"/>
      </rPr>
      <t>、灯油価格は単価120.44円/L（配達価格）、単位発熱量36.7MJ/Lで試算しています。</t>
    </r>
    <r>
      <rPr>
        <sz val="14"/>
        <rFont val="IPA Pゴシック"/>
        <family val="3"/>
        <charset val="128"/>
      </rPr>
      <t>ランニングコストの目安は、季節や地域、運転モードの設定、ご利用状況、電力契約等により異なります。</t>
    </r>
    <rPh sb="233" eb="235">
      <t>リョウキン</t>
    </rPh>
    <rPh sb="236" eb="238">
      <t>トウユ</t>
    </rPh>
    <rPh sb="349" eb="351">
      <t>トウユ</t>
    </rPh>
    <rPh sb="351" eb="353">
      <t>カカク</t>
    </rPh>
    <rPh sb="354" eb="356">
      <t>タンカ</t>
    </rPh>
    <rPh sb="362" eb="363">
      <t>エン</t>
    </rPh>
    <rPh sb="366" eb="370">
      <t>ハイタツカカク</t>
    </rPh>
    <phoneticPr fontId="2"/>
  </si>
  <si>
    <r>
      <t>［試算条件］JIS C 9220を仙台エリア（一般地）の給水・外気温度に基づいて換算し、1日あたりの給湯使用量を4人世帯：約460L（40℃）と想定し、下記条件にて試算。　エコキュートはSRT-P377UBで試算。電気料金は2025年1月時点の東北電力の「よりそう＋スマートタイム」の数値を使用（契約容量10kVA）。　都市ガス料金は仙台市ガス局（2025年1月調査）の数値を使用。基本料金770円、単価193.18円/㎥、単位発熱量45MJ/㎥で算出。　LPガス料金</t>
    </r>
    <r>
      <rPr>
        <sz val="14"/>
        <color rgb="FFFF0000"/>
        <rFont val="IPA Pゴシック"/>
        <family val="3"/>
        <charset val="128"/>
      </rPr>
      <t>・灯油料金</t>
    </r>
    <r>
      <rPr>
        <sz val="14"/>
        <rFont val="IPA Pゴシック"/>
        <family val="3"/>
        <charset val="128"/>
      </rPr>
      <t>は一般財団
法人日本エネルギー経済研究所 石油情報センター（2025年1月調査）を使用。</t>
    </r>
    <r>
      <rPr>
        <sz val="14"/>
        <color rgb="FFFF0000"/>
        <rFont val="IPA Pゴシック"/>
        <family val="3"/>
        <charset val="128"/>
      </rPr>
      <t>LPガスの</t>
    </r>
    <r>
      <rPr>
        <sz val="14"/>
        <rFont val="IPA Pゴシック"/>
        <family val="3"/>
        <charset val="128"/>
      </rPr>
      <t>基本料金2,018円、単価728.7円/㎥、単位発熱量100.5MJ/㎥で算出（使用量50㎥の料金で試算しています。）</t>
    </r>
    <r>
      <rPr>
        <sz val="14"/>
        <color rgb="FFFF0000"/>
        <rFont val="IPA Pゴシック"/>
        <family val="3"/>
        <charset val="128"/>
      </rPr>
      <t>、灯油価格は単価120.44円/L（配達価格）、単位発熱量36.7MJ/Lで試算しています。</t>
    </r>
    <r>
      <rPr>
        <sz val="14"/>
        <rFont val="IPA Pゴシック"/>
        <family val="3"/>
        <charset val="128"/>
      </rPr>
      <t>ランニングコストの目安は、季節や地域、運転モードの設定、ご利用状況、電力契約等により異なります。</t>
    </r>
    <rPh sb="348" eb="352">
      <t>トウユカカク</t>
    </rPh>
    <rPh sb="365" eb="369">
      <t>ハイタツカカク</t>
    </rPh>
    <phoneticPr fontId="2"/>
  </si>
  <si>
    <r>
      <t>［試算条件］JIS C 9220を金沢エリア（標準地）の給水・外気温度に基づいて換算し、1日あたりの給湯使用量を4人世帯：約460L（40℃）と想定し、下記条件にて試算。　エコキュートはSRT-P377UBで試算。電気料金は2025年1月時点の北陸電力の「くつろぎナイト12」の数値を使用（契約容量10kVA）。　都市ガス料金は日本海ガス（2025年1月調査）の数値を使用。基本料金1,593.46円、単価227.12円/㎥、単位発熱量46MJ/㎥で算出。　LPガス料金</t>
    </r>
    <r>
      <rPr>
        <sz val="14"/>
        <color rgb="FFFF0000"/>
        <rFont val="IPA Pゴシック"/>
        <family val="3"/>
        <charset val="128"/>
      </rPr>
      <t>・灯油料金</t>
    </r>
    <r>
      <rPr>
        <sz val="14"/>
        <rFont val="IPA Pゴシック"/>
        <family val="3"/>
        <charset val="128"/>
      </rPr>
      <t>は一般財団法人日本エネルギー経済研究所 石油情報センター（2025年1月調査）を使用。</t>
    </r>
    <r>
      <rPr>
        <sz val="14"/>
        <color rgb="FFFF0000"/>
        <rFont val="IPA Pゴシック"/>
        <family val="3"/>
        <charset val="128"/>
      </rPr>
      <t>LPガスの</t>
    </r>
    <r>
      <rPr>
        <sz val="14"/>
        <rFont val="IPA Pゴシック"/>
        <family val="3"/>
        <charset val="128"/>
      </rPr>
      <t>基本料金2,034円、単
 価679.4円/㎥、単位発熱量100.5MJ/㎥で算出（使用量50㎥の料金で試算しています。）、</t>
    </r>
    <r>
      <rPr>
        <sz val="14"/>
        <color rgb="FFFF0000"/>
        <rFont val="IPA Pゴシック"/>
        <family val="3"/>
        <charset val="128"/>
      </rPr>
      <t>灯油価格は単価126円/L（配達価格）、単位発熱量36.7MJ/Lで試算しています。</t>
    </r>
    <r>
      <rPr>
        <sz val="14"/>
        <rFont val="IPA Pゴシック"/>
        <family val="3"/>
        <charset val="128"/>
      </rPr>
      <t>ランニングコストの目安は、 季節や地域、運転モードの設定、ご利用状況、電力契約等により異なります。</t>
    </r>
    <rPh sb="57" eb="58">
      <t>ニン</t>
    </rPh>
    <rPh sb="236" eb="240">
      <t>トウユリョウキン</t>
    </rPh>
    <rPh sb="350" eb="352">
      <t>トウユ</t>
    </rPh>
    <rPh sb="352" eb="354">
      <t>カカク</t>
    </rPh>
    <rPh sb="355" eb="357">
      <t>タンカ</t>
    </rPh>
    <rPh sb="360" eb="361">
      <t>エン</t>
    </rPh>
    <rPh sb="364" eb="368">
      <t>ハイタツカカク</t>
    </rPh>
    <phoneticPr fontId="2"/>
  </si>
  <si>
    <r>
      <t>［試算条件］JIS C 9220を群馬エリア（寒冷地）の給水・外気温度に基づいて換算し、1日あたりの給湯使用量を4人世帯：約460L（40℃）と想定し、下記条件にて試算。　エコキュートはSRT-SK377UDで試算。電気料金は2025年1月時点の東京電力エナジーパートナーの「スマートライフL」の数値を使用（契約容量10kVA）。　都市ガス料金は東京ガス（2025年1月調査）の数値を使用。基本料金1,056円、単価161.55円/㎥、単位発熱量45MJ/㎥で算出。　LPガス料金・</t>
    </r>
    <r>
      <rPr>
        <sz val="14"/>
        <color rgb="FFFF0000"/>
        <rFont val="IPA Pゴシック"/>
        <family val="3"/>
        <charset val="128"/>
      </rPr>
      <t>灯油料金は</t>
    </r>
    <r>
      <rPr>
        <sz val="14"/>
        <rFont val="IPA Pゴシック"/>
        <family val="3"/>
        <charset val="128"/>
      </rPr>
      <t>一般財団法人日本エネルギー経済研究所 石油情報センター（2025年1月調査）を使用。</t>
    </r>
    <r>
      <rPr>
        <sz val="14"/>
        <color rgb="FFFF0000"/>
        <rFont val="IPA Pゴシック"/>
        <family val="3"/>
        <charset val="128"/>
      </rPr>
      <t>LPガスの</t>
    </r>
    <r>
      <rPr>
        <sz val="14"/>
        <rFont val="IPA Pゴシック"/>
        <family val="3"/>
        <charset val="128"/>
      </rPr>
      <t>基本料金1,899円、単価628.6円/㎥、単位発熱量100.5MJ/㎥で算出（使用量50㎥の料金で試算しています。）、</t>
    </r>
    <r>
      <rPr>
        <sz val="14"/>
        <color rgb="FFFF0000"/>
        <rFont val="IPA Pゴシック"/>
        <family val="3"/>
        <charset val="128"/>
      </rPr>
      <t>灯油価格は単価129.28円/L（配達価格）、単位発熱量36.7MJ/Lで試算しています。</t>
    </r>
    <r>
      <rPr>
        <sz val="14"/>
        <rFont val="IPA Pゴシック"/>
        <family val="3"/>
        <charset val="128"/>
      </rPr>
      <t>ランニングコストの目安は、季節や地域、運転モードの設定、ご利用状況、電力契約等により異なります。</t>
    </r>
    <rPh sb="17" eb="19">
      <t>グンマ</t>
    </rPh>
    <rPh sb="23" eb="25">
      <t>カンレイ</t>
    </rPh>
    <rPh sb="241" eb="243">
      <t>トウユ</t>
    </rPh>
    <rPh sb="243" eb="245">
      <t>リョウキン</t>
    </rPh>
    <rPh sb="353" eb="355">
      <t>トウユ</t>
    </rPh>
    <rPh sb="355" eb="357">
      <t>カカク</t>
    </rPh>
    <rPh sb="358" eb="360">
      <t>タンカ</t>
    </rPh>
    <rPh sb="366" eb="367">
      <t>エン</t>
    </rPh>
    <rPh sb="370" eb="374">
      <t>ハイタツカカク</t>
    </rPh>
    <phoneticPr fontId="2"/>
  </si>
  <si>
    <r>
      <t>［試算条件］JIS C 9220を東京エリア（標準地）の給水・外気温度に基づいて換算し、1日あたりの給湯使用量を4人世帯：約460L（40℃）と想定し、下記条件にて試算。　エコキュートはSRT-P377UBで試算。電気料金は2025年1月時点の東京電力エナジーパートナーの「スマートライフL」の数値を使用（契約容量10kVA）。　都市ガス料金は東京ガス（2025年1月調査）の数値を使用。基本料金1,056円、単価161.55円/㎥、単位発熱量45MJ/㎥で算出。　LPガス料金・</t>
    </r>
    <r>
      <rPr>
        <sz val="14"/>
        <color rgb="FFFF0000"/>
        <rFont val="IPA Pゴシック"/>
        <family val="3"/>
        <charset val="128"/>
      </rPr>
      <t>灯油料金は</t>
    </r>
    <r>
      <rPr>
        <sz val="14"/>
        <rFont val="IPA Pゴシック"/>
        <family val="3"/>
        <charset val="128"/>
      </rPr>
      <t>一般財団法人日本エネルギー経済研究所 石油情報センター（2025年1月調査）を使用。</t>
    </r>
    <r>
      <rPr>
        <sz val="14"/>
        <color rgb="FFFF0000"/>
        <rFont val="IPA Pゴシック"/>
        <family val="3"/>
        <charset val="128"/>
      </rPr>
      <t>LPガスの</t>
    </r>
    <r>
      <rPr>
        <sz val="14"/>
        <rFont val="IPA Pゴシック"/>
        <family val="3"/>
        <charset val="128"/>
      </rPr>
      <t>基本料金1,899円、単価628.6円/㎥、単位発熱量100.5MJ/㎥で算出（使用量50㎥の料金で試算しています。）、</t>
    </r>
    <r>
      <rPr>
        <sz val="14"/>
        <color rgb="FFFF0000"/>
        <rFont val="IPA Pゴシック"/>
        <family val="3"/>
        <charset val="128"/>
      </rPr>
      <t>灯油価格は単価129.28円/L（配達価格）、単位発熱量36.7MJ/Lで試算しています。</t>
    </r>
    <r>
      <rPr>
        <sz val="14"/>
        <rFont val="IPA Pゴシック"/>
        <family val="3"/>
        <charset val="128"/>
      </rPr>
      <t>ランニングコストの目安は、季節や地域、運転モードの設定、ご利用状況、電力契約等により異なります。</t>
    </r>
    <rPh sb="240" eb="242">
      <t>トウユ</t>
    </rPh>
    <rPh sb="242" eb="244">
      <t>リョウキン</t>
    </rPh>
    <rPh sb="352" eb="354">
      <t>トウユ</t>
    </rPh>
    <rPh sb="354" eb="356">
      <t>カカク</t>
    </rPh>
    <rPh sb="357" eb="359">
      <t>タンカ</t>
    </rPh>
    <rPh sb="365" eb="366">
      <t>エン</t>
    </rPh>
    <rPh sb="369" eb="373">
      <t>ハイタツカカク</t>
    </rPh>
    <phoneticPr fontId="2"/>
  </si>
  <si>
    <r>
      <t>［試算条件］JIS C 9220を名古屋エリア（標準地）の給水・外気温度に基づいて換算し、1日あたりの給湯使用量を4人世帯：約460L（40℃）と想定し、下記条件にて試算。　エコキュートはSRT-P377UBで試算。電気料金は2025年1月時点の中部電力ミライズの「スマートライフプラン」の数値を使用（契約容量10kVA）。　都市ガス料金は東邦ガス（2025年1月調査）の数値を使用。基本料金1,588.88円、単価177.04円/㎥、単位発熱量45MJ/㎥ で算出。　LPガス料金</t>
    </r>
    <r>
      <rPr>
        <sz val="14"/>
        <color rgb="FFFF0000"/>
        <rFont val="IPA Pゴシック"/>
        <family val="3"/>
        <charset val="128"/>
      </rPr>
      <t>・灯油料金</t>
    </r>
    <r>
      <rPr>
        <sz val="14"/>
        <rFont val="IPA Pゴシック"/>
        <family val="3"/>
        <charset val="128"/>
      </rPr>
      <t>は一般財団法人日本エネルギー経済研究所 石油情報センター（2025年1月調査）を使用。</t>
    </r>
    <r>
      <rPr>
        <sz val="14"/>
        <color rgb="FFFF0000"/>
        <rFont val="IPA Pゴシック"/>
        <family val="3"/>
        <charset val="128"/>
      </rPr>
      <t>LPガスの</t>
    </r>
    <r>
      <rPr>
        <sz val="14"/>
        <rFont val="IPA Pゴシック"/>
        <family val="3"/>
        <charset val="128"/>
      </rPr>
      <t>基本料金1,973円、単価638.4円/㎥、単位発熱量100.5MJ/㎥で算出（使用量50㎥の料金で試算しています。）、</t>
    </r>
    <r>
      <rPr>
        <sz val="14"/>
        <color rgb="FFFF0000"/>
        <rFont val="IPA Pゴシック"/>
        <family val="3"/>
        <charset val="128"/>
      </rPr>
      <t>灯油価格は単価126.22円/L（配達価格）、単位発熱量36.7MJ/Lで試算しています。</t>
    </r>
    <r>
      <rPr>
        <sz val="14"/>
        <rFont val="IPA Pゴシック"/>
        <family val="3"/>
        <charset val="128"/>
      </rPr>
      <t>ランニングコストの目安は、季節や地域、運転モードの設定、ご利用状況、電力契約等により異なります。</t>
    </r>
    <rPh sb="239" eb="241">
      <t>リョウキン</t>
    </rPh>
    <rPh sb="354" eb="356">
      <t>トウユ</t>
    </rPh>
    <rPh sb="356" eb="358">
      <t>カカク</t>
    </rPh>
    <rPh sb="359" eb="361">
      <t>タンカ</t>
    </rPh>
    <rPh sb="367" eb="368">
      <t>エン</t>
    </rPh>
    <rPh sb="371" eb="375">
      <t>ハイタツカカク</t>
    </rPh>
    <phoneticPr fontId="2"/>
  </si>
  <si>
    <r>
      <t>［試算条件］JIS C 9220を大阪エリア（標準地）の給水・外気温度に基づいて換算し、1日あたりの給湯使用量を4人世帯：約460L（40℃）と想定し、下記条件にて試算。エコキュートはSRT-P377UBで試算。電気料金は2025年1月時点の関西電力の「はぴeタイムR」の数値を使用（契約容量10kVA）。　都市ガス料金は大阪ガス（2025年1月調査）の数値を使用。基本料金1,364.8円、単価169.73円/㎥、単位発熱量45MJ/㎥で算出。　LPガス料金</t>
    </r>
    <r>
      <rPr>
        <sz val="14"/>
        <color rgb="FFFF0000"/>
        <rFont val="IPA Pゴシック"/>
        <family val="3"/>
        <charset val="128"/>
      </rPr>
      <t>・灯油料金</t>
    </r>
    <r>
      <rPr>
        <sz val="14"/>
        <rFont val="IPA Pゴシック"/>
        <family val="3"/>
        <charset val="128"/>
      </rPr>
      <t>は一般財団法人日本エネルギー経済研究所 石油情報センター（2025年1月調査）を使用。</t>
    </r>
    <r>
      <rPr>
        <sz val="14"/>
        <color rgb="FFFF0000"/>
        <rFont val="IPA Pゴシック"/>
        <family val="3"/>
        <charset val="128"/>
      </rPr>
      <t>LPガスの</t>
    </r>
    <r>
      <rPr>
        <sz val="14"/>
        <rFont val="IPA Pゴシック"/>
        <family val="3"/>
        <charset val="128"/>
      </rPr>
      <t>基本料金1,993円、単価621.5円/
㎥、単位発熱量100.5MJ/㎥で算出（使用量50㎥の料金で試算しています。）、</t>
    </r>
    <r>
      <rPr>
        <sz val="14"/>
        <color rgb="FFFF0000"/>
        <rFont val="IPA Pゴシック"/>
        <family val="3"/>
        <charset val="128"/>
      </rPr>
      <t>灯油価格は単価126.11円/L（配達価格）、単位発熱量36.7MJ/Lで試算しています。</t>
    </r>
    <r>
      <rPr>
        <sz val="14"/>
        <rFont val="IPA Pゴシック"/>
        <family val="3"/>
        <charset val="128"/>
      </rPr>
      <t>ランニングコストの目安は、季節や地域、運転モードの設定、ご利用状況、電力契約等により異なります。</t>
    </r>
    <rPh sb="231" eb="233">
      <t>トウユ</t>
    </rPh>
    <rPh sb="233" eb="235">
      <t>リョウキン</t>
    </rPh>
    <rPh sb="344" eb="346">
      <t>トウユ</t>
    </rPh>
    <rPh sb="346" eb="348">
      <t>カカク</t>
    </rPh>
    <rPh sb="349" eb="351">
      <t>タンカ</t>
    </rPh>
    <rPh sb="357" eb="358">
      <t>エン</t>
    </rPh>
    <rPh sb="361" eb="365">
      <t>ハイタツカカク</t>
    </rPh>
    <phoneticPr fontId="2"/>
  </si>
  <si>
    <r>
      <t>［試算条件］JIS C 9220を広島エリア（標準地）の給水・外気温度に基づいて換算し、1日あたりの給湯使用量を4人世帯：約460L（40℃）と想定し、下記条件にて試算。エコキュートはSRT-P377UBで試算。電気料金は2025年1月時点の中国電力の「電化styleコース」の数値を使用（契約容量10kVA）。　都市ガス料金は広島ガス（2025年1月調査）の数値を使用。基本料金1,342円、単価227.35円/㎥、単位発熱量45MJ/㎥で算出。　LPガス料金</t>
    </r>
    <r>
      <rPr>
        <sz val="14"/>
        <color rgb="FFFF0000"/>
        <rFont val="IPA Pゴシック"/>
        <family val="3"/>
        <charset val="128"/>
      </rPr>
      <t>・灯油料金</t>
    </r>
    <r>
      <rPr>
        <sz val="14"/>
        <rFont val="IPA Pゴシック"/>
        <family val="3"/>
        <charset val="128"/>
      </rPr>
      <t>は一般財団法人日本エネルギー経済研究所 石油情報センター（2025年1月調査）を使用。</t>
    </r>
    <r>
      <rPr>
        <sz val="14"/>
        <color rgb="FFFF0000"/>
        <rFont val="IPA Pゴシック"/>
        <family val="3"/>
        <charset val="128"/>
      </rPr>
      <t>LPガスの</t>
    </r>
    <r>
      <rPr>
        <sz val="14"/>
        <rFont val="IPA Pゴシック"/>
        <family val="3"/>
        <charset val="128"/>
      </rPr>
      <t>基本料金2,093円、単価671.5円/
㎥、単位発熱量100.5MJ/㎥で算出（使用量50㎥の料金で試算しています。）、</t>
    </r>
    <r>
      <rPr>
        <sz val="14"/>
        <color rgb="FFFF0000"/>
        <rFont val="IPA Pゴシック"/>
        <family val="3"/>
        <charset val="128"/>
      </rPr>
      <t>灯油価格は単価131.78円/L（配達価格）、単位発熱量36.7MJ/Lで試算しています。</t>
    </r>
    <r>
      <rPr>
        <sz val="14"/>
        <rFont val="IPA Pゴシック"/>
        <family val="3"/>
        <charset val="128"/>
      </rPr>
      <t>ランニングコストの目安は、季節や地域、運転モードの設定、ご利用状況、電力契約等により異なります。</t>
    </r>
    <rPh sb="229" eb="231">
      <t>リョウキン</t>
    </rPh>
    <rPh sb="345" eb="347">
      <t>トウユ</t>
    </rPh>
    <rPh sb="347" eb="349">
      <t>カカク</t>
    </rPh>
    <rPh sb="350" eb="352">
      <t>タンカ</t>
    </rPh>
    <rPh sb="358" eb="359">
      <t>エン</t>
    </rPh>
    <rPh sb="362" eb="366">
      <t>ハイタツカカク</t>
    </rPh>
    <phoneticPr fontId="2"/>
  </si>
  <si>
    <r>
      <t>［試算条件］JIS C 9220を高松エリア（標準地）の給水・外気温度に基づいて換算し、1日あたりの給湯使用量を4人世帯：約460L（40℃）と想定し、下記条件にて試算。　エコキュートはSRT-P377UBで試算。電気料金は2025年1月時点の四国電力の「でんかeプラン」の数値を使用（契約容量10kVA）。　都市ガス料金は四国ガス（2025年1月調査）の数値を使用。基本料金2,817.1円、単価205.04円/㎥、単位発熱量46MJ/㎥で算出。　LPガス料金</t>
    </r>
    <r>
      <rPr>
        <sz val="14"/>
        <color rgb="FFFF0000"/>
        <rFont val="IPA Pゴシック"/>
        <family val="3"/>
        <charset val="128"/>
      </rPr>
      <t>・灯油料金</t>
    </r>
    <r>
      <rPr>
        <sz val="14"/>
        <rFont val="IPA Pゴシック"/>
        <family val="3"/>
        <charset val="128"/>
      </rPr>
      <t>は一般財団法人日本エネルギー経済研究所 石油情報センター（2025年1月調査）を使用。</t>
    </r>
    <r>
      <rPr>
        <sz val="14"/>
        <color rgb="FFFF0000"/>
        <rFont val="IPA Pゴシック"/>
        <family val="3"/>
        <charset val="128"/>
      </rPr>
      <t>LPガスの</t>
    </r>
    <r>
      <rPr>
        <sz val="14"/>
        <rFont val="IPA Pゴシック"/>
        <family val="3"/>
        <charset val="128"/>
      </rPr>
      <t>基本料金2,062円、単価622.5円/
㎥、単位発熱量100.5MJ/㎥で算出（使用量50㎥の料金で試算しています。）、</t>
    </r>
    <r>
      <rPr>
        <sz val="14"/>
        <color rgb="FFFF0000"/>
        <rFont val="IPA Pゴシック"/>
        <family val="3"/>
        <charset val="128"/>
      </rPr>
      <t>灯油価格は単価129.11円/L（配達価格）、単位発熱量36.7MJ/Lで試算しています。</t>
    </r>
    <r>
      <rPr>
        <sz val="14"/>
        <rFont val="IPA Pゴシック"/>
        <family val="3"/>
        <charset val="128"/>
      </rPr>
      <t>ランニングコストの目安は、季節や地域、運転モードの設定、ご利用状況、電力契約等により異なります。</t>
    </r>
    <rPh sb="345" eb="347">
      <t>トウユ</t>
    </rPh>
    <rPh sb="347" eb="349">
      <t>カカク</t>
    </rPh>
    <rPh sb="350" eb="352">
      <t>タンカ</t>
    </rPh>
    <rPh sb="358" eb="359">
      <t>エン</t>
    </rPh>
    <rPh sb="362" eb="366">
      <t>ハイタツカカク</t>
    </rPh>
    <phoneticPr fontId="2"/>
  </si>
  <si>
    <r>
      <t>［試算条件］JIS C 9220を福岡エリア（標準地）の給水・外気温度に基づいて換算し、1日あたりの給湯使用量を4人世帯：約460L（40℃）と想定し、下記条件にて試算。エコキュートはSRT-P377UBで試算。電気料金は2025年1月時点の九州電力の「電化でナイト・セレクト(21・22・23)」の数値を使用（契約容量10kVA）。　都市ガス料金は西部ガス（2025年1月調査）の数値を使用。基本料金1,562円、単価224.03円/㎥、単位発熱量45MJ/㎥で算出。　LPガス料金</t>
    </r>
    <r>
      <rPr>
        <sz val="14"/>
        <color rgb="FFFF0000"/>
        <rFont val="IPA Pゴシック"/>
        <family val="3"/>
        <charset val="128"/>
      </rPr>
      <t>・灯油料金</t>
    </r>
    <r>
      <rPr>
        <sz val="14"/>
        <rFont val="IPA Pゴシック"/>
        <family val="3"/>
        <charset val="128"/>
      </rPr>
      <t>は一般財団法人日本エネルギー経済研究所 石油情報センター（2025年1月調査）を使用。</t>
    </r>
    <r>
      <rPr>
        <sz val="14"/>
        <color rgb="FFFF0000"/>
        <rFont val="IPA Pゴシック"/>
        <family val="3"/>
        <charset val="128"/>
      </rPr>
      <t>LPガスの</t>
    </r>
    <r>
      <rPr>
        <sz val="14"/>
        <rFont val="IPA Pゴシック"/>
        <family val="3"/>
        <charset val="128"/>
      </rPr>
      <t>基本料金1,922円、単価611.3円/㎥、単価単位発熱量100.5MJ/㎥で算出（使用量50㎥の料金で試算しています。）、</t>
    </r>
    <r>
      <rPr>
        <sz val="14"/>
        <color rgb="FFFF0000"/>
        <rFont val="IPA Pゴシック"/>
        <family val="3"/>
        <charset val="128"/>
      </rPr>
      <t>灯油価格は128.44円/L（配達価格）、単位発熱量36.7MJ/Lで試算しています。</t>
    </r>
    <r>
      <rPr>
        <sz val="14"/>
        <rFont val="IPA Pゴシック"/>
        <family val="3"/>
        <charset val="128"/>
      </rPr>
      <t>ランニングコストの目安は、季節や地域、運転モードの設定、ご利用状況、電力契約等により異なります。</t>
    </r>
    <rPh sb="243" eb="247">
      <t>トウユリョウキン</t>
    </rPh>
    <rPh sb="357" eb="359">
      <t>トウユ</t>
    </rPh>
    <rPh sb="359" eb="361">
      <t>カカク</t>
    </rPh>
    <rPh sb="368" eb="369">
      <t>エン</t>
    </rPh>
    <rPh sb="372" eb="376">
      <t>ハイタツカカク</t>
    </rPh>
    <phoneticPr fontId="2"/>
  </si>
  <si>
    <r>
      <t>［試算条件］JIS C 9220を那覇エリア（標準地）の給水・外気温度に基づいて換算し、1日あたりの給湯使用量を4人世帯：約460L（40℃）と想定し、下記条件にて試算。　エコキュートはSRT-N377-OK1で試算。電気料金は2025年1月時点の沖縄電力の「Eeホームホリデー」の数値を使用（契約容量10kVA）。　都市ガス料金は沖縄ガス（2025年1月調査）の数値を使用。
基本料金1,442.1円、単価246.17円/㎥、単位発熱量43.5MJ/㎥で算出。　LPガス料金</t>
    </r>
    <r>
      <rPr>
        <sz val="14"/>
        <color rgb="FFFF0000"/>
        <rFont val="IPA Pゴシック"/>
        <family val="3"/>
        <charset val="128"/>
      </rPr>
      <t>・灯油料金</t>
    </r>
    <r>
      <rPr>
        <sz val="14"/>
        <rFont val="IPA Pゴシック"/>
        <family val="3"/>
        <charset val="128"/>
      </rPr>
      <t>は一般財団
法人日本エネルギー経済研究所 石油情報センター（2025年1月調査）を使用。</t>
    </r>
    <r>
      <rPr>
        <sz val="14"/>
        <color rgb="FFFF0000"/>
        <rFont val="IPA Pゴシック"/>
        <family val="3"/>
        <charset val="128"/>
      </rPr>
      <t>LPガスの</t>
    </r>
    <r>
      <rPr>
        <sz val="14"/>
        <rFont val="IPA Pゴシック"/>
        <family val="3"/>
        <charset val="128"/>
      </rPr>
      <t>基本料金1,836円、単価686.2円/㎥、単位発熱量100.5MJ/㎥で算出（使用量50㎥の料金で試算しています。）、</t>
    </r>
    <r>
      <rPr>
        <sz val="14"/>
        <color rgb="FFFF0000"/>
        <rFont val="IPA Pゴシック"/>
        <family val="3"/>
        <charset val="128"/>
      </rPr>
      <t>灯油価格は単価143.22円/L（配達価格）、単位発熱量36.7MJ/Lで試算しています。</t>
    </r>
    <r>
      <rPr>
        <sz val="14"/>
        <rFont val="IPA Pゴシック"/>
        <family val="3"/>
        <charset val="128"/>
      </rPr>
      <t>ランニングコストの目安は、季節や地域、運転モードの設定、ご利用状況、電力契約等により異なります。</t>
    </r>
    <rPh sb="239" eb="243">
      <t>トウユリョウキン</t>
    </rPh>
    <rPh sb="352" eb="354">
      <t>トウユ</t>
    </rPh>
    <rPh sb="354" eb="356">
      <t>カカク</t>
    </rPh>
    <rPh sb="357" eb="359">
      <t>タンカ</t>
    </rPh>
    <rPh sb="365" eb="366">
      <t>エン</t>
    </rPh>
    <rPh sb="369" eb="373">
      <t>ハイタツカカク</t>
    </rPh>
    <phoneticPr fontId="2"/>
  </si>
  <si>
    <t>［試算条件］JIS C 9220を札幌エリア（寒冷地）の給水・外気温度に基づいて換算し、1日あたりの給湯使用量を6人世帯：約600L（40℃）と想定し、下記条件にて試算。　エコキュートはSRT-SK557UDで試算。電気料金は2025年1月時点の北海道電力の「エネとくスマートプラン」の数値を使用（契約容量10kVA）。　都市ガス料金は北海道ガス（2025年1月調査）の数値を使用。基本料金1,454.2円、単価190.83円/㎥、単位発熱量45MJ/㎥で算出。　LPガス料金は一般財団
法人日本エネルギー経済研究所 石油情報センター（2025年1月調査）を使用。基本料金2,217円、単価813.2円/㎥、単位発熱量100.5MJ/㎥で算出（使用量50㎥の料金で試算しています。）ランニングコストの目安は、季節や地域、運転モードの設定、ご利用状況、電力契約等により異なります。</t>
    <phoneticPr fontId="2"/>
  </si>
  <si>
    <t>［試算条件］JIS C 9220を仙台エリア（寒冷地）の給水・外気温度に基づいて換算し、1日あたりの給湯使用量を6人世帯：約600L（40℃）と想定し、下記条件にて試算。　エコキュートはSRT-SK557UDで試算。電気料金は2025年1月時点の東北電力の「よりそう＋スマートタイム」の数値を使用（契約容量10kVA）。　都市ガス料金は仙台市ガス局（2025年1月調査）の数値を使用。基本料金770円、単価193.18円/㎥、単位発熱量45MJ/㎥で算出。　LPガス料金は一般財団
法人日本エネルギー経済研究所 石油情報センター（2025年1月調査）を使用。基本料金2,018円、単価728.7円/㎥、単位発熱量100.5MJ/㎥で算出（使用量50㎥の料金で試算しています。）ランニングコストの目安は、季節や地域、運転モードの設定、ご利用状況、電力契約等により異なります。</t>
    <phoneticPr fontId="2"/>
  </si>
  <si>
    <r>
      <t>［試算条件］JIS C 9220を仙台エリア</t>
    </r>
    <r>
      <rPr>
        <sz val="14"/>
        <color rgb="FFFF0000"/>
        <rFont val="IPA Pゴシック"/>
        <family val="3"/>
        <charset val="128"/>
      </rPr>
      <t>（一般地）</t>
    </r>
    <r>
      <rPr>
        <sz val="14"/>
        <rFont val="IPA Pゴシック"/>
        <family val="3"/>
        <charset val="128"/>
      </rPr>
      <t>の給水・外気温度に基づいて換算し、1日あたりの給湯使用量を6人世帯：約600L（40℃）と想定し、下記条件にて試算。　エコキュートはSRT-S557Uで試算。電気料金は2025年1月時点の東北電力の「よりそう＋スマートタイム」の数値を使用（契約容量10kVA）。　都市ガス料金は仙台市ガス局（2025年1月調査）の数値を使用。基本料金770円、単価193.18円/㎥、単位発熱量45MJ/㎥で算出。　LPガス料金は一般財団
法人日本エネルギー経済研究所 石油情報センター（2025年1月調査）を使用。基本料金2,018円、単価728.7円/㎥、単位発熱量100.5MJ/㎥で算出（使用量50㎥の料金で試算しています。）ランニングコストの目安は、季節や地域、運転モードの設定、ご利用状況、電力契約等により異なります。</t>
    </r>
    <phoneticPr fontId="2"/>
  </si>
  <si>
    <r>
      <t>［試算条件］JIS C 9220を金沢エリア（標準地）の給水・外気温度に基づいて換算し、1日あたりの給湯使用量を6人世帯：約600L（40℃）と想定し、下記条件にて試算。　エコキュートはSRT-S557Uで試算。電気料金は2025年1月時点の北陸電力の「くつろぎナイト12」の数値を使用（契約容量10kVA）。　都市ガス料金は日本海ガス（2025年1月調査）の数値を使用。基本料金</t>
    </r>
    <r>
      <rPr>
        <sz val="14"/>
        <color rgb="FFFF0000"/>
        <rFont val="IPA Pゴシック"/>
        <family val="3"/>
        <charset val="128"/>
      </rPr>
      <t>1,593.46</t>
    </r>
    <r>
      <rPr>
        <sz val="14"/>
        <rFont val="IPA Pゴシック"/>
        <family val="3"/>
        <charset val="128"/>
      </rPr>
      <t>円、単価227.12円/㎥、単位発熱量</t>
    </r>
    <r>
      <rPr>
        <sz val="14"/>
        <color rgb="FFFF0000"/>
        <rFont val="IPA Pゴシック"/>
        <family val="3"/>
        <charset val="128"/>
      </rPr>
      <t>46</t>
    </r>
    <r>
      <rPr>
        <sz val="14"/>
        <rFont val="IPA Pゴシック"/>
        <family val="3"/>
        <charset val="128"/>
      </rPr>
      <t>MJ/㎥で算出。　LPガス 料金は一般財団法人日本エネルギー経済研究所 石油情報センター（2025年1月調査）を使用。基本料金2,034円、単
 価679.4円/㎥、単位発熱量100.5MJ/㎥で算出（使用量50㎥の料金で試算しています。）ランニングコストの目安は、 季節や地域、運転モードの設定、ご利用状況、電力契約等により異なります。</t>
    </r>
    <phoneticPr fontId="2"/>
  </si>
  <si>
    <r>
      <t>［試算条件］JIS C 9220を東京エリア（標準地）の給水・外気温度に基づいて換算し、1日あたりの給湯使用量を6人世帯：約600L（40℃）と想定し、下記条件にて試算。　エコキュートはSRT-S557Uで試算。電気料金は2025年1月時点の東京電力エナジーパートナーの「スマートライフL」の数値を使用（契約容量10kVA）。　都市ガス料金は東京ガス（2025年1月調査）の数値を使用。基本料金1,056円、単価161.55円/㎥、単位発熱量45MJ/㎥で算出。　LPガス料金は一般財団法人日本エネルギー経済研究所 石油情報センター</t>
    </r>
    <r>
      <rPr>
        <sz val="14"/>
        <color rgb="FFFF0000"/>
        <rFont val="IPA Pゴシック"/>
        <family val="3"/>
        <charset val="128"/>
      </rPr>
      <t>（2025年1月調査）</t>
    </r>
    <r>
      <rPr>
        <sz val="14"/>
        <rFont val="IPA Pゴシック"/>
        <family val="3"/>
        <charset val="128"/>
      </rPr>
      <t>を使用。基本料金1,899円、単価628.6円/㎥、単位発熱量100.5MJ/㎥で算出（使用量50㎥の料金で試算しています。）ランニングコストの目安は、季節や地域、運転モードの設定、ご利用状況、電力契約等により異なります。</t>
    </r>
    <phoneticPr fontId="2"/>
  </si>
  <si>
    <r>
      <t>［試算条件］JIS C 9220を名古屋エリア（標準地）の給水・外気温度に基づいて換算し、1日あたりの給湯使用量を6人世帯：約600L（40℃）と想定し、下記条件にて試算。　エコキュートはSRT-S557Uで試算。電気料金は2025年1月時点の中部電力ミライズの「スマートライフプラン」の数値を使用（契約容量10kVA）。　都市ガス料金は東邦ガス（2025年1月調査）の数値を使用。基本料金</t>
    </r>
    <r>
      <rPr>
        <sz val="14"/>
        <color rgb="FFFF0000"/>
        <rFont val="IPA Pゴシック"/>
        <family val="3"/>
        <charset val="128"/>
      </rPr>
      <t>1,588.88</t>
    </r>
    <r>
      <rPr>
        <sz val="14"/>
        <rFont val="IPA Pゴシック"/>
        <family val="3"/>
        <charset val="128"/>
      </rPr>
      <t>円、単価</t>
    </r>
    <r>
      <rPr>
        <sz val="14"/>
        <color rgb="FFFF0000"/>
        <rFont val="IPA Pゴシック"/>
        <family val="3"/>
        <charset val="128"/>
      </rPr>
      <t>177.04</t>
    </r>
    <r>
      <rPr>
        <sz val="14"/>
        <rFont val="IPA Pゴシック"/>
        <family val="3"/>
        <charset val="128"/>
      </rPr>
      <t>円/㎥、単位発熱量45MJ/㎥で算出。　LPガス料金は一般財団法人日本エネルギー経済研究所 石油情報センター</t>
    </r>
    <r>
      <rPr>
        <sz val="14"/>
        <color rgb="FFFF0000"/>
        <rFont val="IPA Pゴシック"/>
        <family val="3"/>
        <charset val="128"/>
      </rPr>
      <t>（2025年1月調査）</t>
    </r>
    <r>
      <rPr>
        <sz val="14"/>
        <rFont val="IPA Pゴシック"/>
        <family val="3"/>
        <charset val="128"/>
      </rPr>
      <t>を使用。基本料金1,973円、単価</t>
    </r>
    <r>
      <rPr>
        <sz val="14"/>
        <color rgb="FFFF0000"/>
        <rFont val="IPA Pゴシック"/>
        <family val="3"/>
        <charset val="128"/>
      </rPr>
      <t>638.4</t>
    </r>
    <r>
      <rPr>
        <sz val="14"/>
        <rFont val="IPA Pゴシック"/>
        <family val="3"/>
        <charset val="128"/>
      </rPr>
      <t>円/㎥、単位発熱量100.5MJ/㎥で算出（使用量50㎥の料金で試算しています。）ランニングコストの目安は、季節や地域、運転モードの設定、ご利用状況、電力契約等により異なります。</t>
    </r>
    <phoneticPr fontId="2"/>
  </si>
  <si>
    <r>
      <t>［試算条件］JIS C 9220を大阪エリア（標準地）の給水・外気温度に基づいて換算し、1日あたりの給湯使用量を6人世帯：約600L（40℃）と想定し、下記条件にて試算。　エコキュートはSRT-S557Uで試算。電気料金は2025年1月時点の関西電力の「はぴeタイムR」の数値を使用（契約容量10kVA）。　都市ガス料金は大阪ガス（2025年1月調査）の数値を使用。基本料金</t>
    </r>
    <r>
      <rPr>
        <sz val="14"/>
        <color rgb="FFFF0000"/>
        <rFont val="IPA Pゴシック"/>
        <family val="3"/>
        <charset val="128"/>
      </rPr>
      <t>1,364.8</t>
    </r>
    <r>
      <rPr>
        <sz val="14"/>
        <rFont val="IPA Pゴシック"/>
        <family val="3"/>
        <charset val="128"/>
      </rPr>
      <t>円、単価169.73円/㎥、単位発熱量45MJ/㎥で算出。　LPガス料金は一般財団法人日本エネルギー経済研究所 石油情報センター（2025年1月調査）を使用。基本料金1,993円、単価621.5円/
㎥、単位発熱量100.5MJ/㎥で算出（使用量50㎥の料金で試算しています。）ランニングコストの目安は、季節や地域、運転モードの設定、ご利用状況、電力契約等により異なります。</t>
    </r>
    <phoneticPr fontId="2"/>
  </si>
  <si>
    <r>
      <t>［試算条件］JIS C 9220を広島エリア（標準地）の給水・外気温度に基づいて換算し、1日あたりの給湯使用量を6人世帯：約600L（40℃）と想定し、下記条件にて試算。　エコキュートはSRT-S557Uで試算。電気料金は2025年1月時点の中国電力の「電化styleコース」の数値を使用（契約容量10kVA）。　都市ガス料金は広島ガス（2025年1月調査）の数値を使用。基本料金1,342円、単価227.35円/㎥、単位発熱量45MJ/㎥で算出。　LPガス料金は一般財団法人日本エネルギー経済研究所 石油情報センター</t>
    </r>
    <r>
      <rPr>
        <sz val="14"/>
        <color rgb="FFFF0000"/>
        <rFont val="IPA Pゴシック"/>
        <family val="3"/>
        <charset val="128"/>
      </rPr>
      <t>（2025年1月調査）</t>
    </r>
    <r>
      <rPr>
        <sz val="14"/>
        <rFont val="IPA Pゴシック"/>
        <family val="3"/>
        <charset val="128"/>
      </rPr>
      <t>を使用。基本料金2,093円、単価671.5円/
㎥、単位発熱量100.5MJ/㎥で算出（使用量50㎥の料金で試算しています。）ランニングコストの目安は、季節や地域、運転モードの設定、ご利用状況、電力契約等により異なります。</t>
    </r>
    <phoneticPr fontId="2"/>
  </si>
  <si>
    <r>
      <t>［試算条件］JIS C 9220を高松エリア（標準地）の給水・外気温度に基づいて換算し、1日あたりの給湯使用量を6人世帯：約600L（40℃）と想定し、下記条件にて試算。　エコキュートはSRT-S557Uで試算。電気料金は2025年1月時点の四国電力の「でんかeプラン」の数値を使用（契約容量10kVA）。　都市ガス料金は四国ガス（2025年1月調査）の数値を使用。基本料金</t>
    </r>
    <r>
      <rPr>
        <sz val="14"/>
        <color rgb="FFFF0000"/>
        <rFont val="IPA Pゴシック"/>
        <family val="3"/>
        <charset val="128"/>
      </rPr>
      <t>2,817.1</t>
    </r>
    <r>
      <rPr>
        <sz val="14"/>
        <rFont val="IPA Pゴシック"/>
        <family val="3"/>
        <charset val="128"/>
      </rPr>
      <t>円、単価205.04円/㎥、単位発熱量</t>
    </r>
    <r>
      <rPr>
        <sz val="14"/>
        <color rgb="FFFF0000"/>
        <rFont val="IPA Pゴシック"/>
        <family val="3"/>
        <charset val="128"/>
      </rPr>
      <t>46</t>
    </r>
    <r>
      <rPr>
        <sz val="14"/>
        <rFont val="IPA Pゴシック"/>
        <family val="3"/>
        <charset val="128"/>
      </rPr>
      <t>MJ/㎥で算出。　LPガス料金は一般財団法人日本エネルギー経済研究所 石油情報センター</t>
    </r>
    <r>
      <rPr>
        <sz val="14"/>
        <color rgb="FFFF0000"/>
        <rFont val="IPA Pゴシック"/>
        <family val="3"/>
        <charset val="128"/>
      </rPr>
      <t>（2025年1月調査）</t>
    </r>
    <r>
      <rPr>
        <sz val="14"/>
        <rFont val="IPA Pゴシック"/>
        <family val="3"/>
        <charset val="128"/>
      </rPr>
      <t>を使用。基本料金2,062円、単価622.5円/
㎥、単位発熱量100.5MJ/㎥で算出（使用量50㎥の料金で試算しています。）ランニングコストの目安は、季節や地域、運転モードの設定、ご利用状況、電力契約等により異なります。</t>
    </r>
    <phoneticPr fontId="2"/>
  </si>
  <si>
    <t>［試算条件］JIS C 9220を福岡エリア（標準地）の給水・外気温度に基づいて換算し、1日あたりの給湯使用量を6人世帯：約600L（40℃）と想定し、下記条件にて試算。　エコキュートはSRT-S557Uで試算。電気料金は2025年1月時点の九州電力の「電化でナイト・セレクト(21・22・23)」の数値を使用（契約容量10kVA）。　都市ガス料金は西部ガス（2025年1月調査）の数値を使用。基本料金1,562円、単価224.03円/㎥、単位発熱量45MJ/㎥で算出。　LPガス料金は一般財団法人日本エネルギー経済研究所 石油情報センター（2025年1月調査）を使用。基本料金1,922円、単価611.3円/㎥、単位発熱量100.5MJ/㎥で算出（使用量50㎥の料金で試算しています。）ランニングコストの目安は、季節や地域、運転モードの設定、ご利用状況、電力契約等により異なります。</t>
    <phoneticPr fontId="2"/>
  </si>
  <si>
    <r>
      <t>［試算条件］JIS C 9220を那覇エリア（標準地）の給水・外気温度に基づいて換算し、1日あたりの給湯使用量を6人世帯：約600L（40℃）と想定し、下記条件にて試算。　エコキュートはSRT-N557-OK1で試算。電気料金は2025年1月時点の沖縄電力の「Eeホームホリデー」の数値を使用（契約容量10kVA）。　都市ガス料金は沖縄ガス（2025年1月調査）の数値を使用。
基本料金</t>
    </r>
    <r>
      <rPr>
        <sz val="14"/>
        <color rgb="FFFF0000"/>
        <rFont val="IPA Pゴシック"/>
        <family val="3"/>
        <charset val="128"/>
      </rPr>
      <t>1,442.1</t>
    </r>
    <r>
      <rPr>
        <sz val="14"/>
        <rFont val="IPA Pゴシック"/>
        <family val="3"/>
        <charset val="128"/>
      </rPr>
      <t>円、単価246.17円/㎥、単位発熱量</t>
    </r>
    <r>
      <rPr>
        <sz val="14"/>
        <color rgb="FFFF0000"/>
        <rFont val="IPA Pゴシック"/>
        <family val="3"/>
        <charset val="128"/>
      </rPr>
      <t>43.5</t>
    </r>
    <r>
      <rPr>
        <sz val="14"/>
        <rFont val="IPA Pゴシック"/>
        <family val="3"/>
        <charset val="128"/>
      </rPr>
      <t>MJ/㎥で算出。　LPガス料金は一般財団
法人日本エネルギー経済研究所 石油情報センター（2025年1月調査）を使用。基本料金1,836円、単価686.2円/㎥、単位発熱量100.5MJ/㎥で算出（使用量50㎥の料金で試算しています。）ランニングコストの目安は、季節や地域、運転モードの設定、ご利用状況、電力契約等により異なります。</t>
    </r>
    <phoneticPr fontId="2"/>
  </si>
  <si>
    <t>［試算条件］JIS C 9220を札幌エリア（寒冷地）の給水・外気温度に基づいて換算し、1日あたりの給湯使用量を7人世帯：約670L（40℃）と想定し、下記条件にて試算。　エコキュートはSRT-SK557UDで試算。電気料金は2025年1月時点の北海道電力の「エネとくスマートプラン」の数値を使用（契約容量10kVA）。　都市ガス料金は北海道ガス（2025年1月調査）の数値を使用。基本料金1,454.2円、単価190.83円/㎥、単位発熱量45MJ/㎥で算出。　LPガス料金は一般財団
法人日本エネルギー経済研究所 石油情報センター（2025年1月調査）を使用。基本料金2,217円、単価813.2円/㎥、単位発熱量100.5MJ/㎥で算出（使用量50㎥の料金で試算しています。）ランニングコストの目安は、季節や地域、運転モードの設定、ご利用状況、電力契約等により異なります。</t>
    <phoneticPr fontId="2"/>
  </si>
  <si>
    <t>［試算条件］JIS C 9220を仙台エリア（寒冷地）の給水・外気温度に基づいて換算し、1日あたりの給湯使用量を7人世帯：約670L（40℃）と想定し、下記条件にて試算。　エコキュートはSRT-SK557UDで試算。電気料金は2025年1月時点の東北電力の「よりそう＋スマートタイム」の数値を使用（契約容量10kVA）。　都市ガス料金は仙台市ガス局（2025年1月調査）の数値を使用。基本料金770円、単価193.18円/㎥、単位発熱量45MJ/㎥で算出。　LPガス料金は一般財団
法人日本エネルギー経済研究所 石油情報センター（2025年1月調査）を使用。基本料金2,018円、単価728.7円/㎥、単位発熱量100.5MJ/㎥で算出（使用量50㎥の料金で試算しています。）ランニングコストの目安は、季節や地域、運転モードの設定、ご利用状況、電力契約等により異なります。</t>
    <phoneticPr fontId="2"/>
  </si>
  <si>
    <r>
      <t>［試算条件］JIS C 9220を仙台エリア</t>
    </r>
    <r>
      <rPr>
        <sz val="14"/>
        <color rgb="FFFF0000"/>
        <rFont val="IPA Pゴシック"/>
        <family val="3"/>
        <charset val="128"/>
      </rPr>
      <t>（一般地）</t>
    </r>
    <r>
      <rPr>
        <sz val="14"/>
        <rFont val="IPA Pゴシック"/>
        <family val="3"/>
        <charset val="128"/>
      </rPr>
      <t>の給水・外気温度に基づいて換算し、1日あたりの給湯使用量を7人世帯：約670L（40℃）と想定し、下記条件にて試算。　エコキュートはSRT-</t>
    </r>
    <r>
      <rPr>
        <sz val="14"/>
        <color rgb="FFFF0000"/>
        <rFont val="IPA Pゴシック"/>
        <family val="3"/>
        <charset val="128"/>
      </rPr>
      <t>S557U</t>
    </r>
    <r>
      <rPr>
        <sz val="14"/>
        <rFont val="IPA Pゴシック"/>
        <family val="3"/>
        <charset val="128"/>
      </rPr>
      <t>で試算。電気料金は2025年1月時点の東北電力の「よりそう＋スマートタイム」の数値を使用（契約容量10kVA）。　都市ガス料金は仙台市ガス局（2025年1月調査）の数値を使用。基本料金770円、単価193.18円/㎥、単位発熱量45MJ/㎥で算出。　LPガス料金は一般財団
法人日本エネルギー経済研究所 石油情報センター（2025年1月調査）を使用。基本料金2,018円、単価728.7円/㎥、単位発熱量100.5MJ/㎥で算出（使用量50㎥の料金で試算しています。）ランニングコストの目安は、季節や地域、運転モードの設定、ご利用状況、電力契約等により異なります。</t>
    </r>
    <phoneticPr fontId="2"/>
  </si>
  <si>
    <r>
      <t>［試算条件］JIS C 9220を金沢エリア（標準地）の給水・外気温度に基づいて換算し、1日あたりの給湯使用量を7人世帯：約670L（40℃）と想定し、下記条件にて試算。エコキュートはSRT-S557Uで試算。電気料金は2025年1月時点の北陸電力の「くつろぎナイト12」の数値を使用（契約容量10kVA）。　都市ガス料金は日本海ガス（2025年1月調査）の数値を使用。基本料金</t>
    </r>
    <r>
      <rPr>
        <sz val="14"/>
        <color rgb="FFFF0000"/>
        <rFont val="IPA Pゴシック"/>
        <family val="3"/>
        <charset val="128"/>
      </rPr>
      <t>1,593.46</t>
    </r>
    <r>
      <rPr>
        <sz val="14"/>
        <rFont val="IPA Pゴシック"/>
        <family val="3"/>
        <charset val="128"/>
      </rPr>
      <t>円、単価227.12円/㎥、単位発熱量</t>
    </r>
    <r>
      <rPr>
        <sz val="14"/>
        <color rgb="FFFF0000"/>
        <rFont val="IPA Pゴシック"/>
        <family val="3"/>
        <charset val="128"/>
      </rPr>
      <t>46</t>
    </r>
    <r>
      <rPr>
        <sz val="14"/>
        <rFont val="IPA Pゴシック"/>
        <family val="3"/>
        <charset val="128"/>
      </rPr>
      <t>MJ/㎥で算出。　LPガス 料金は一般財団法人日本エネルギー経済研究所 石油情報センター（2025年1月調査）を使用。基本料金2,034円、単
 価679.4円/㎥、単位発熱量100.5MJ/㎥で算出（使用量50㎥の料金で試算しています。）ランニングコストの目安は、 季節や地域、運転モードの設定、ご利用状況、電力契約等により異なります。</t>
    </r>
    <phoneticPr fontId="2"/>
  </si>
  <si>
    <r>
      <t>［試算条件］JIS C 9220を東京エリア（標準地）の給水・外気温度に基づいて換算し、1日あたりの給湯使用量を7人世帯：約670L（40℃）と想定し、下記条件にて試算。　　エコキュートはSRT-S557Uで試算。電気料金は2025年1月時点の東京電力エナジーパートナーの「スマートライフL」の数値を使用（契約容量10kVA）。　都市ガス料金は東京ガス（2025年1月調査）の数値を使用。基本料金1,056円、単価161.55円/㎥、単位発熱量45MJ/㎥で算出。　LPガス料金は一般財団法人日本エネルギー経済研究所 石油情報センター</t>
    </r>
    <r>
      <rPr>
        <sz val="14"/>
        <color rgb="FFFF0000"/>
        <rFont val="IPA Pゴシック"/>
        <family val="3"/>
        <charset val="128"/>
      </rPr>
      <t>（2025年1月調査）</t>
    </r>
    <r>
      <rPr>
        <sz val="14"/>
        <rFont val="IPA Pゴシック"/>
        <family val="3"/>
        <charset val="128"/>
      </rPr>
      <t>を使用。基本料金1,899円、単価628.6円/㎥、単位発熱量100.5MJ/㎥で算出（使用量50㎥の料金で試算しています。）ランニングコストの目安は、季節や地域、運転モードの設定、ご利用状況、電力契約等により異なります。</t>
    </r>
    <phoneticPr fontId="2"/>
  </si>
  <si>
    <r>
      <t>［試算条件］JIS C 9220を名古屋エリア（標準地）の給水・外気温度に基づいて換算し、1日あたりの給湯使用量を7人世帯：約670L（40℃）と想定し、下記条件にて試算。　エコキュートは</t>
    </r>
    <r>
      <rPr>
        <sz val="14"/>
        <color rgb="FFFF0000"/>
        <rFont val="IPA Pゴシック"/>
        <family val="3"/>
        <charset val="128"/>
      </rPr>
      <t>SRT-S557U</t>
    </r>
    <r>
      <rPr>
        <sz val="14"/>
        <rFont val="IPA Pゴシック"/>
        <family val="3"/>
        <charset val="128"/>
      </rPr>
      <t>で試算。電気料金は2025年1月時点の中部電力ミライズの「スマートライフプラン」の数値を使用（契約容量10kVA）。　都市ガス料金は東邦ガス（2025年1月調査）の数値を使用。基本料金</t>
    </r>
    <r>
      <rPr>
        <sz val="14"/>
        <color rgb="FFFF0000"/>
        <rFont val="IPA Pゴシック"/>
        <family val="3"/>
        <charset val="128"/>
      </rPr>
      <t>1,588.88</t>
    </r>
    <r>
      <rPr>
        <sz val="14"/>
        <rFont val="IPA Pゴシック"/>
        <family val="3"/>
        <charset val="128"/>
      </rPr>
      <t>円、単価</t>
    </r>
    <r>
      <rPr>
        <sz val="14"/>
        <color rgb="FFFF0000"/>
        <rFont val="IPA Pゴシック"/>
        <family val="3"/>
        <charset val="128"/>
      </rPr>
      <t>177.04</t>
    </r>
    <r>
      <rPr>
        <sz val="14"/>
        <rFont val="IPA Pゴシック"/>
        <family val="3"/>
        <charset val="128"/>
      </rPr>
      <t>円/㎥、単位発熱量45MJ/㎥で算出。　LPガス料金は一般財団法人日本エネルギー経済研究所 石油情報センター</t>
    </r>
    <r>
      <rPr>
        <sz val="14"/>
        <color rgb="FFFF0000"/>
        <rFont val="IPA Pゴシック"/>
        <family val="3"/>
        <charset val="128"/>
      </rPr>
      <t>（2025年1月調査）</t>
    </r>
    <r>
      <rPr>
        <sz val="14"/>
        <rFont val="IPA Pゴシック"/>
        <family val="3"/>
        <charset val="128"/>
      </rPr>
      <t>を使用。基本料金</t>
    </r>
    <r>
      <rPr>
        <sz val="14"/>
        <color rgb="FFFF0000"/>
        <rFont val="IPA Pゴシック"/>
        <family val="3"/>
        <charset val="128"/>
      </rPr>
      <t>1,973</t>
    </r>
    <r>
      <rPr>
        <sz val="14"/>
        <rFont val="IPA Pゴシック"/>
        <family val="3"/>
        <charset val="128"/>
      </rPr>
      <t>円、単価</t>
    </r>
    <r>
      <rPr>
        <sz val="14"/>
        <color rgb="FFFF0000"/>
        <rFont val="IPA Pゴシック"/>
        <family val="3"/>
        <charset val="128"/>
      </rPr>
      <t>638.4</t>
    </r>
    <r>
      <rPr>
        <sz val="14"/>
        <rFont val="IPA Pゴシック"/>
        <family val="3"/>
        <charset val="128"/>
      </rPr>
      <t>円/㎥、単位発熱量100.5MJ/㎥で算出（使用量50㎥の料金で試算しています。）ランニングコストの目安は、季節や地域、運転モードの設定、ご利用状況、電力契約等により異なります。</t>
    </r>
    <phoneticPr fontId="2"/>
  </si>
  <si>
    <r>
      <t>［試算条件］JIS C 9220を大阪エリア（標準地）の給水・外気温度に基づいて換算し、1日あたりの給湯使用量を7人世帯：約670L（40℃）と想定し、下記条件にて試算。　エコキュートはSRT-S557Uで試算。電気料金は2025年1月時点の関西電力の「はぴeタイムR」の数値を使用（契約容量10kVA）。　都市ガス料金は大阪ガス（2025年1月調査）の数値を使用。基本料金</t>
    </r>
    <r>
      <rPr>
        <sz val="14"/>
        <color rgb="FFFF0000"/>
        <rFont val="IPA Pゴシック"/>
        <family val="3"/>
        <charset val="128"/>
      </rPr>
      <t>1,364.8</t>
    </r>
    <r>
      <rPr>
        <sz val="14"/>
        <rFont val="IPA Pゴシック"/>
        <family val="3"/>
        <charset val="128"/>
      </rPr>
      <t>円、単価169.73円/㎥、単位発熱量45MJ/㎥で算出。　LPガス料金は一般財団法人日本エネルギー経済研究所 石油情報センター（2025年1月調査）を使用。基本料金1,993円、単価621.5円/
㎥、単位発熱量100.5MJ/㎥で算出（使用量50㎥の料金で試算しています。）ランニングコストの目安は、季節や地域、運転モードの設定、ご利用状況、電力契約等により異なります。</t>
    </r>
    <phoneticPr fontId="2"/>
  </si>
  <si>
    <r>
      <t>［試算条件］JIS C 9220を広島エリア（標準地）の給水・外気温度に基づいて換算し、1日あたりの給湯使用量を7人世帯：約670L（40℃）と想定し、下記条件にて試算。　エコキュートはSRT-S557Uで試算。電気料金は2025年1月時点の中国電力の「電化styleコース」の数値を使用（契約容量10kVA）。　都市ガス料金は広島ガス（2025年1月調査）の数値を使用。基本料金1,342円、単価227.35円/㎥、単位発熱量45MJ/㎥で算出。　LPガス料金は一般財団法人日本エネルギー経済研究所 石油情報センター</t>
    </r>
    <r>
      <rPr>
        <sz val="14"/>
        <color rgb="FFFF0000"/>
        <rFont val="IPA Pゴシック"/>
        <family val="3"/>
        <charset val="128"/>
      </rPr>
      <t>（2025年1月調査）</t>
    </r>
    <r>
      <rPr>
        <sz val="14"/>
        <rFont val="IPA Pゴシック"/>
        <family val="3"/>
        <charset val="128"/>
      </rPr>
      <t>を使用。基本料金2,093円、単価671.5円/
㎥、単位発熱量100.5MJ/㎥で算出（使用量50㎥の料金で試算しています。）ランニングコストの目安は、季節や地域、運転モードの設定、ご利用状況、電力契約等により異なります。</t>
    </r>
    <phoneticPr fontId="2"/>
  </si>
  <si>
    <r>
      <t>［試算条件］JIS C 9220を高松エリア（標準地）の給水・外気温度に基づいて換算し、1日あたりの給湯使用量を7人世帯：約670L（40℃）と想定し、下記条件にて試算。　エコキュートはSRT-S557Uで試算。電気料金は2025年1月時点の四国電力の「でんかeプラン」の数値を使用（契約容量10kVA）。　都市ガス料金は四国ガス（2025年1月調査）の数値を使用。基本料金</t>
    </r>
    <r>
      <rPr>
        <sz val="14"/>
        <color rgb="FFFF0000"/>
        <rFont val="IPA Pゴシック"/>
        <family val="3"/>
        <charset val="128"/>
      </rPr>
      <t>2,817.1</t>
    </r>
    <r>
      <rPr>
        <sz val="14"/>
        <rFont val="IPA Pゴシック"/>
        <family val="3"/>
        <charset val="128"/>
      </rPr>
      <t>円、単価205.04円/㎥、単位発熱量</t>
    </r>
    <r>
      <rPr>
        <sz val="14"/>
        <color rgb="FFFF0000"/>
        <rFont val="IPA Pゴシック"/>
        <family val="3"/>
        <charset val="128"/>
      </rPr>
      <t>46</t>
    </r>
    <r>
      <rPr>
        <sz val="14"/>
        <rFont val="IPA Pゴシック"/>
        <family val="3"/>
        <charset val="128"/>
      </rPr>
      <t>MJ/㎥で算出。　LPガス料金は一般財団法人日本エネルギー経済研究所 石油情報センター</t>
    </r>
    <r>
      <rPr>
        <sz val="14"/>
        <color rgb="FFFF0000"/>
        <rFont val="IPA Pゴシック"/>
        <family val="3"/>
        <charset val="128"/>
      </rPr>
      <t>（2025年1月調査）</t>
    </r>
    <r>
      <rPr>
        <sz val="14"/>
        <rFont val="IPA Pゴシック"/>
        <family val="3"/>
        <charset val="128"/>
      </rPr>
      <t>を使用。基本料金2,062円、単価622.5円/
㎥、単位発熱量100.5MJ/㎥で算出（使用量50㎥の料金で試算しています。）ランニングコストの目安は、季節や地域、運転モードの設定、ご利用状況、電力契約等により異なります。</t>
    </r>
    <phoneticPr fontId="2"/>
  </si>
  <si>
    <t>［試算条件］JIS C 9220を福岡エリア（標準地）の給水・外気温度に基づいて換算し、1日あたりの給湯使用量を7人世帯：約670L（40℃）と想定し、下記条件にて試算。　　エコキュートはSRT-S557Uで試算。電気料金は2025年1月時点の九州電力の「電化でナイト・セレクト(21・22・23)」の数値を使用（契約容量10kVA）。　都市ガス料金は西部ガス（2025年1月調査）の数値を使用。基本料金1,562円、単価224.03円/㎥、単位発熱量45MJ/㎥で算出。　LPガス料金は一般財団法人日本エネルギー経済研究所 石油情報センター（2025年1月調査）を使用。基本料金1,922円、単価611.3円/㎥、単位発熱量100.5MJ/㎥で算出（使用量50㎥の料金で試算しています。）ランニングコストの目安は、季節や地域、運転モードの設定、ご利用状況、電力契約等により異なります。</t>
    <phoneticPr fontId="2"/>
  </si>
  <si>
    <r>
      <t>［試算条件］JIS C 9220を那覇エリア（標準地）の給水・外気温度に基づいて換算し、1日あたりの給湯使用量を7人世帯：約670L（40℃）と想定し、下記条件にて試算。　エコキュートはSRT-N557-OK1で試算。電気料金は2025年1月時点の沖縄電力の「Eeホームホリデー」の数値を使用（契約容量10kVA）。　都市ガス料金は沖縄ガス（2025年1月調査）の数値を使用。
基本料金</t>
    </r>
    <r>
      <rPr>
        <sz val="14"/>
        <color rgb="FFFF0000"/>
        <rFont val="IPA Pゴシック"/>
        <family val="3"/>
        <charset val="128"/>
      </rPr>
      <t>1,442.1</t>
    </r>
    <r>
      <rPr>
        <sz val="14"/>
        <rFont val="IPA Pゴシック"/>
        <family val="3"/>
        <charset val="128"/>
      </rPr>
      <t>円、単価246.17円/㎥、単位発熱量</t>
    </r>
    <r>
      <rPr>
        <sz val="14"/>
        <color rgb="FFFF0000"/>
        <rFont val="IPA Pゴシック"/>
        <family val="3"/>
        <charset val="128"/>
      </rPr>
      <t>43.5</t>
    </r>
    <r>
      <rPr>
        <sz val="14"/>
        <rFont val="IPA Pゴシック"/>
        <family val="3"/>
        <charset val="128"/>
      </rPr>
      <t>MJ/㎥で算出。　LPガス料金は一般財団
法人日本エネルギー経済研究所 石油情報センター（2025年1月調査）を使用。基本料金1,836円、単価686.2円/㎥、単位発熱量100.5MJ/㎥で算出（使用量50㎥の料金で試算しています。）ランニングコストの目安は、季節や地域、運転モードの設定、ご利用状況、電力契約等により異なります。</t>
    </r>
    <phoneticPr fontId="2"/>
  </si>
  <si>
    <t>関東（寒冷地）</t>
    <rPh sb="0" eb="2">
      <t>カントウ</t>
    </rPh>
    <rPh sb="3" eb="5">
      <t>カンレイ</t>
    </rPh>
    <rPh sb="5" eb="6">
      <t>チ</t>
    </rPh>
    <phoneticPr fontId="2"/>
  </si>
  <si>
    <t>東北（寒冷地）</t>
    <rPh sb="3" eb="5">
      <t>カンレイ</t>
    </rPh>
    <phoneticPr fontId="2"/>
  </si>
  <si>
    <t>［試算条件］JIS C 9220を那覇エリア（標準地）の給水・外気温度に基づいて換算し、1日あたりの給湯使用量を4人世帯：約460L（40℃）と想定し、下記条件にて試算。　エコキュートはSRT-N377-OK1で試算。電気料金は2025年1月時点の沖縄電力の「Eeホームホリデー」の数値を使用（契約容量10kVA）。　都市ガス料金は沖縄ガス（2025年1月調査）の数値を使用。
基本料金1,442.1円、単価246.17円/㎥、単位発熱量43.5MJ/㎥で算出。　LPガス料金は一般財団
法人日本エネルギー経済研究所 石油情報センター（2025年1月調査）を使用。基本料金1,836円、単価686.2円/㎥、単位発熱量100.5MJ/㎥で算出（使用量50㎥の料金で試算しています。）ランニングコストの目安は、季節や地域、運転モードの設定、ご利用状況、電力契約等により異なります。</t>
    <phoneticPr fontId="2"/>
  </si>
  <si>
    <t>［試算条件］JIS C 9220を那覇エリア（標準地）の給水・外気温度に基づいて換算し、1日あたりの給湯使用量を5人世帯：約530L（40℃）と想定し、下記条件にて試算。　エコキュートはSRT-N467-OK1で試算。電気料金は2025年1月時点の沖縄電力の「Eeホームホリデー」の数値を使用（契約容量10kVA）。　都市ガス料金は沖縄ガス（2025年1月調査）の数値を使用。
基本料金1,442.1円、単価246.17円/㎥、単位発熱量43.5MJ/㎥で算出。　LPガス料金は一般財団
法人日本エネルギー経済研究所 石油情報センター（2025年1月調査）を使用。基本料金1,836円、単価686.2円/㎥、単位発熱量100.5MJ/㎥で算出（使用量50㎥の料金で試算しています。）ランニングコストの目安は、季節や地域、運転モードの設定、ご利用状況、電力契約等により異なります。</t>
    <phoneticPr fontId="2"/>
  </si>
  <si>
    <t>中部（一般地）</t>
    <rPh sb="0" eb="2">
      <t>チュウブ</t>
    </rPh>
    <rPh sb="3" eb="6">
      <t>イッパンチ</t>
    </rPh>
    <phoneticPr fontId="2"/>
  </si>
  <si>
    <t>中部（寒冷地）</t>
    <rPh sb="0" eb="2">
      <t>チュウブ</t>
    </rPh>
    <rPh sb="3" eb="6">
      <t>カンレイチ</t>
    </rPh>
    <phoneticPr fontId="2"/>
  </si>
  <si>
    <t>中部（一般地）</t>
    <rPh sb="0" eb="2">
      <t>チュウブ</t>
    </rPh>
    <rPh sb="3" eb="5">
      <t>イッパン</t>
    </rPh>
    <rPh sb="5" eb="6">
      <t>チ</t>
    </rPh>
    <phoneticPr fontId="2"/>
  </si>
  <si>
    <t>中部（寒冷地）</t>
    <rPh sb="0" eb="2">
      <t>チュウブ</t>
    </rPh>
    <rPh sb="3" eb="6">
      <t>カンレイチ</t>
    </rPh>
    <phoneticPr fontId="2"/>
  </si>
  <si>
    <t>370L</t>
  </si>
  <si>
    <t>［試算条件］JIS C 9220を仙台エリア（寒冷地）の給水・外気温度に基づいて換算し、1日あたりの給湯使用量を4人世帯：約460L（40℃）と想定し、下記条件にて試算。エコキュートはSRT-SK377UD、SRT-VK377D、過去機種はSRT-SK37UBで試算。電気料金は2025年1月時点の東北電力の「よりそう＋スマートタイム」の数値を使用（契約容量10kVA）。　都市ガス料金は仙台市ガス局（2025年1月調査）の数値を使用。基本料金770円、単価193.18円/㎥、単位発熱量45MJ/㎥で算出。　LPガス料金は一般財団
法人日本エネルギー経済研究所 石油情報センター（2025年1月調査）を使用。基本料金2,018円、単価728.7円/㎥、単位発熱量100.5MJ/㎥で算出（使用量50㎥の料金で試算しています。）ランニングコストの目安は、季節や地域、運転モードの設定、ご利用状況、電力契約等により異なります。</t>
    <phoneticPr fontId="2"/>
  </si>
  <si>
    <t>［試算条件］JIS C 9220を札幌エリア（寒冷地）の給水・外気温度に基づいて換算し、1日あたりの給湯使用量を4人世帯：約460L（40℃）と想定し、下記条件にて試算。エコキュートはSRT-SK377UD、SRT-VK377D、過去機種はSRT-SK37UBで試算。電気料金は2025年1月時点の北海道電力の「エネとくスマートプラン」の数値を使用（契約容量10kVA）。　都市ガス料金は北海道ガス（2025年1月調査）の数値を使用。基本料金1,454.2円、単価190.83円/㎥、単位発熱量45MJ/㎥で算出。　LPガス料金は一般財団
法人日本エネルギー経済研究所 石油情報センター（2025年1月調査）を使用。基本料金2,217円、単価813.2円/㎥、単位発熱量100.5MJ/㎥で算出（使用量50㎥の料金で試算しています。）ランニングコストの目安は、季節や地域、運転モードの設定、ご利用状況、電力契約等により異なります。</t>
    <rPh sb="115" eb="117">
      <t>カコ</t>
    </rPh>
    <rPh sb="117" eb="119">
      <t>キシュ</t>
    </rPh>
    <phoneticPr fontId="2"/>
  </si>
  <si>
    <t>［試算条件］JIS C 9220を群馬エリア（寒冷地）の給水・外気温度に基づいて換算し、1日あたりの給湯使用量を4人世帯：約460L（40℃）と想定し、下記条件にて試算。エコキュートはSRT-SK377UD、SRT-VK377D、過去機種はSRT-SK37UBで試算。電気料金は2025年1月時点の東京電力エナジーパートナーの「スマートライフL」の数値を使用（契約容量10kVA）。　都市ガス料金は東京ガス（2025年1月調査）の数値を使用。基本料金1,056円、単価161.55円/㎥、単位発熱量45MJ/㎥で算出。　LPガス料金は一般財団法人日本エネルギー経済研究所 石油情報センター（2025年1月調査）を使用。基本料金1,899円、単価628.6円/㎥、単位発熱量100.5MJ/㎥で算出（使用量50㎥の料金で試算しています。）ランニングコストの目安は、季節や地域、運転モードの設定、ご利用状況、電力契約等により異なります。</t>
    <rPh sb="17" eb="19">
      <t>グンマ</t>
    </rPh>
    <rPh sb="23" eb="25">
      <t>カンレイ</t>
    </rPh>
    <phoneticPr fontId="2"/>
  </si>
  <si>
    <t>［試算条件］JIS C 9220を長野エリア（寒冷地）の給水・外気温度に基づいて換算し、1日あたりの給湯使用量を4人世帯：約460L（湯温40℃）と想定し、下記条件にて試算。エコキュートはSRT-SK377UD、SRT-VK377D、過去機種はSRT-SK37UBで試算。電気料金は2025年1月時点の中部電力ミライズの「スマートライフプラン」の数値を使用（契約容量10kVA）。　都市ガス料金は東邦ガス（2025年1月調査）の数値を使用。基本料金1,588.88円、単価177.04円/㎥、単位発熱量45MJ/㎥で算出。　LPガス料金・灯油料金は一般財団法人日本エネルギー経済研究所 石油情報センター（2025年1月調査）を使用。LPガスの基本料金1,973円、単価638.4円/㎥、単位発熱量100.5MJ/㎥で算出（使用量50㎥の料金で試算）、灯油価格は単価126.22円/L（配達価格）、単位発熱量36.7MJ/Lで試算。ランニングコストの目安は、季節や地域、運転モードの設定、ご利用状況、電力契約等により異なります。</t>
    <rPh sb="17" eb="19">
      <t>ナガノ</t>
    </rPh>
    <rPh sb="23" eb="25">
      <t>カンレイ</t>
    </rPh>
    <rPh sb="266" eb="268">
      <t>リョウキン</t>
    </rPh>
    <rPh sb="375" eb="377">
      <t>トウユ</t>
    </rPh>
    <rPh sb="377" eb="379">
      <t>カカク</t>
    </rPh>
    <rPh sb="380" eb="382">
      <t>タンカ</t>
    </rPh>
    <rPh sb="388" eb="389">
      <t>エン</t>
    </rPh>
    <rPh sb="392" eb="396">
      <t>ハイタツカカク</t>
    </rPh>
    <phoneticPr fontId="4"/>
  </si>
  <si>
    <t>［試算条件］JIS C 9220を札幌エリア（寒冷地）の給水・外気温度に基づいて換算し、1日あたりの給湯使用量を5人世帯：約530L（40℃）と想定し、下記条件にて試算。エコキュートはSRT-SK467UD、SRT-VK467D、過去機種はSRT-SK46UBで試算。電気料金は2025年1月時点の北海道電力の「エネとくスマートプラン」の数値を使用（契約容量10kVA）。　都市ガス料金は北海道ガス（2025年1月調査）の数値を使用。基本料金1,454.2円、単価190.83円/㎥、単位発熱量45MJ/㎥で算出。　LPガス料金は一般財団
法人日本エネルギー経済研究所 石油情報センター（2025年1月調査）を使用。基本料金2,217円、単価813.2円/㎥、単位発熱量100.5MJ/㎥で算出（使用量50㎥の料金で試算しています。）ランニングコストの目安は、季節や地域、運転モードの設定、ご利用状況、電力契約等により異なります。</t>
    <rPh sb="115" eb="119">
      <t>カコキシュ</t>
    </rPh>
    <phoneticPr fontId="2"/>
  </si>
  <si>
    <t>［試算条件］JIS C 9220を仙台エリア（寒冷地）の給水・外気温度に基づいて換算し、1日あたりの給湯使用量を5人世帯：約530L（40℃）と想定し、下記条件にて試算。エコキュートはSRT-SK467UD、SRT-VK467D、過去機種はSRT-SK46UBで試算。電気料金は2025年1月時点の東北電力の「よりそう＋スマートタイム」の数値を使用（契約容量10kVA）。　都市ガス料金は仙台市ガス局（2025年1月調査）の数値を使用。基本料金770円、単価193.18円/㎥、単位発熱量45MJ/㎥で算出。　LPガス料金は一般財団
法人日本エネルギー経済研究所 石油情報センター（2025年1月調査）を使用。基本料金2,018円、単価728.7円/㎥、単位発熱量100.5MJ/㎥で算出（使用量50㎥の料金で試算しています。）ランニングコストの目安は、季節や地域、運転モードの設定、ご利用状況、電力契約等により異なります。</t>
    <phoneticPr fontId="2"/>
  </si>
  <si>
    <t>［試算条件］JIS C 9220を群馬エリア（寒冷地）の給水・外気温度に基づいて換算し、1日あたりの給湯使用量を5人世帯：約530L（40℃）と想定し、下記条件にて試算。エコキュートはSRT-SK467UD、SRT-VK467D、過去機種はSRT-SK46UBで試算。電気料金は2025年1月時点の東京電力エナジーパートナーの「スマートライフL」の数値を使用（契約容量10kVA）。　都市ガス料金は東京ガス（2025年1月調査）の数値を使用。基本料金1,056円、単価161.55円/㎥、単位発熱量45MJ/㎥で算出。　LPガス料金は一般財団法人日本エネルギー経済研究所 石油情報センター（2025年1月調査）を使用。基本料金1,899円、単価628.6円/㎥、単位発熱量100.5MJ/㎥で算出（使用量50㎥の料金で試算しています。）ランニングコストの目安は、季節や地域、運転モードの設定、ご利用状況、電力契約等により異なります。</t>
    <rPh sb="17" eb="19">
      <t>グンマ</t>
    </rPh>
    <rPh sb="23" eb="25">
      <t>カンレイ</t>
    </rPh>
    <phoneticPr fontId="2"/>
  </si>
  <si>
    <t>［試算条件］JIS C 9220を長野エリア（寒冷地）の給水・外気温度に基づいて換算し、1日あたりの給湯使用量を5人世帯：約530L（湯温40℃）と想定し、下記条件にて試算。エコキュートはSRT-SK467UD、SRT-VK467D、過去機種はSRT-SK46UBで試算。電気料金は2025年1月時点の中部電力ミライズの「スマートライフプラン」の数値を使用（契約容量10kVA）。　都市ガス料金は東邦ガス（2025年1月調査）の数値を使用。基本料金1,588.88円、単価177.04円/㎥、単位発熱量45MJ/㎥で算出。　LPガス料金は一般財団法人日本エネルギー経済研究所 石油情報センター（2025年1月調査）を使用。基本料金1,973円、単価638.4円/㎥、単位発熱量100.5MJ/㎥で算出（使用量50㎥の料金で試算しています。）ランニングコストの目安は、季節や地域、運転モードの設定、ご利用状況、電力契約等により異なります。</t>
    <rPh sb="17" eb="19">
      <t>ナガノ</t>
    </rPh>
    <rPh sb="23" eb="25">
      <t>カンレイ</t>
    </rPh>
    <phoneticPr fontId="4"/>
  </si>
  <si>
    <t>［試算条件］JIS C 9220を仙台エリア（一般地）の給水・外気温度に基づいて換算し、1日あたりの給湯使用量を4人世帯：約460L（40℃）と想定し、下記条件にて試算。エコキュートはSRT-S377U、SRT-V377、過去機種はSRT-P37UBで試算。電気料金は2025年1月時点の東北電力の「よりそう＋スマートタイム」の数値を使用（契約容量10kVA）。　都市ガス料金は仙台市ガス局（2025年1月調査）の数値を使用。基本料金770円、単価193.18円/㎥、単位発熱量45MJ/㎥で算出。　LPガス料金は一般財団
法人日本エネルギー経済研究所 石油情報センター（2025年1月調査）を使用。基本料金2,018円、単価728.7円/㎥、単位発熱量100.5MJ/㎥で算出（使用量50㎥の料金で試算しています。）ランニングコストの目安は、季節や地域、運転モードの設定、ご利用状況、電力契約等により異なります。</t>
    <rPh sb="111" eb="115">
      <t>カコキシュ</t>
    </rPh>
    <phoneticPr fontId="2"/>
  </si>
  <si>
    <t>［試算条件］JIS C 9220を金沢エリア（標準地）の給水・外気温度に基づいて換算し、1日あたりの給湯使用量を4人世帯：約460L（40℃）と想定し、下記条件にて試算。エコキュートはSRT-S377U、SRT-V377、過去機種はSRT-P37UBで試算。電気料金は2025年1月時点の北陸電力の「くつろぎナイト12」の数値を使用（契約容量10kVA）。　都市ガス料金は日本海ガス（2025年1月調査）の数値を使用。基本料金1,593.46円、単価227.12円/㎥、単位発熱量46MJ/㎥で算出。　LPガス 料金は一般財団法人日本エネルギー経済研究所 石油情報センター（2025年1月調査）を使用。基本料金2,034円、単
 価679.4円/㎥、単位発熱量100.5MJ/㎥で算出（使用量50㎥の料金で試算しています。）ランニングコストの目安は、 季節や地域、運転モードの設定、ご利用状況、電力契約等により異なります。</t>
    <rPh sb="57" eb="58">
      <t>ニン</t>
    </rPh>
    <phoneticPr fontId="2"/>
  </si>
  <si>
    <t>［試算条件］JIS C 9220を東京エリア（標準地）の給水・外気温度に基づいて換算し、1日あたりの給湯使用量を4人世帯：約460L（40℃）と想定し、下記条件にて試算。エコキュートはSRT-S377U、SRT-V377、過去機種はSRT-P37UBで試算。電気料金は2025年1月時点の東京電力エナジーパートナーの「スマートライフL」の数値を使用（契約容量10kVA）。　都市ガス料金は東京ガス（2025年1月調査）の数値を使用。基本料金1,056円、単価161.55円/㎥、単位発熱量45MJ/㎥で算出。　LPガス料金は一般財団法人日本エネルギー経済研究所 石油情報センター（2025年1月調査）を使用。基本料金1,899円、単価628.6円/㎥、単位発熱量100.5MJ/㎥で算出（使用量50㎥の料金で試算しています。）ランニングコストの目安は、季節や地域、運転モードの設定、ご利用状況、電力契約等により異なります。</t>
    <phoneticPr fontId="2"/>
  </si>
  <si>
    <t>［試算条件］JIS C 9220を名古屋エリア（標準地）の給水・外気温度に基づいて換算し、1日あたりの給湯使用量を4人世帯：約460L（40℃）と想定し、下記条件にて試算。エコキュートはSRT-S377U、SRT-V377、過去機種はSRT-P37UBで試算。電気料金は2025年1月時点の中部電力ミライズの「スマートライフプラン」の数値を使用（契約容量10kVA）。　都市ガス料金は東邦ガス（2025年1月調査）の数値を使用。基本料金1,588.88円、単価177.04円/㎥、単位発熱量45MJ/㎥で算出。　LPガス料金は一般財団法人日本エネルギー経済研究所 石油情報センター（2025年1月調査）を使用。基本料金1,973円、単価638.4円/㎥、単位発熱量100.5MJ/㎥で算出（使用量50㎥の料金で試算しています。）ランニングコストの目安は、季節や地域、運転モードの設定、ご利用状況、電力契約等により異なります。</t>
    <phoneticPr fontId="2"/>
  </si>
  <si>
    <t>［試算条件］JIS C 9220を大阪エリア（標準地）の給水・外気温度に基づいて換算し、1日あたりの給湯使用量を4人世帯：約460L（40℃）と想定し、下記条件にて試算。エコキュートはSRT-S377U、SRT-V377、過去機種はSRT-P37UBで試算。電気料金は2025年1月時点の関西電力の「はぴeタイムR」の数値を使用（契約容量10kVA）。　都市ガス料金は大阪ガス（2025年1月調査）の数値を使用。基本料金1,364.8円、単価169.73円/㎥、単位発熱量45MJ/㎥で算出。　LPガス料金は一般財団法人日本エネルギー経済研究所 石油情報センター（2025年1月調査）を使用。基本料金1,993円、単価621.5円/
㎥、単位発熱量100.5MJ/㎥で算出（使用量50㎥の料金で試算しています。）ランニングコストの目安は、季節や地域、運転モードの設定、ご利用状況、電力契約等により異なります。</t>
    <phoneticPr fontId="2"/>
  </si>
  <si>
    <t>［試算条件］JIS C 9220を広島エリア（標準地）の給水・外気温度に基づいて換算し、1日あたりの給湯使用量を4人世帯：約460L（40℃）と想定し、下記条件にて試算。エコキュートはSRT-S377U、SRT-V377、過去機種はSRT-P37UBで試算。電気料金は2025年1月時点の中国電力の「電化styleコース」の数値を使用（契約容量10kVA）。　都市ガス料金は広島ガス（2025年1月調査）の数値を使用。基本料金1,342円、単価227.35円/㎥、単位発熱量45MJ/㎥で算出。　LPガス料金は一般財団法人日本エネルギー経済研究所 石油情報センター（2025年1月調査）を使用。基本料金2,093円、単価671.5円/
㎥、単位発熱量100.5MJ/㎥で算出（使用量50㎥の料金で試算しています。）ランニングコストの目安は、季節や地域、運転モードの設定、ご利用状況、電力契約等により異なります。</t>
    <phoneticPr fontId="2"/>
  </si>
  <si>
    <t>［試算条件］JIS C 9220を高松エリア（標準地）の給水・外気温度に基づいて換算し、1日あたりの給湯使用量を4人世帯：約460L（40℃）と想定し、下記条件にて試算。エコキュートはSRT-S377U、SRT-V377、過去機種はSRT-P37UBで試算。電気料金は2025年1月時点の四国電力の「でんかeプラン」の数値を使用（契約容量10kVA）。　都市ガス料金は四国ガス（2025年1月調査）の数値を使用。基本料金2,817.1円、単価205.04円/㎥、単位発熱量46MJ/㎥で算出。　LPガス料金は一般財団法人日本エネルギー経済研究所 石油情報センター（2025年1月調査）を使用。基本料金2,062円、単価622.5円/
㎥、単位発熱量100.5MJ/㎥で算出（使用量50㎥の料金で試算しています。）ランニングコストの目安は、季節や地域、運転モードの設定、ご利用状況、電力契約等により異なります。</t>
    <phoneticPr fontId="2"/>
  </si>
  <si>
    <t>［試算条件］JIS C 9220を福岡エリア（標準地）の給水・外気温度に基づいて換算し、1日あたりの給湯使用量を4人世帯：約460L（40℃）と想定し、下記条件にて試算。エコキュートはSRT-S377U、SRT-V377、過去機種はSRT-P37UBで試算。電気料金は2025年1月時点の九州電力の「電化でナイト・セレクト(21・22・23)」の数値を使用（契約容量10kVA）。　都市ガス料金は西部ガス（2025年1月調査）の数値を使用。基本料金1,562円、単価224.03円/㎥、単位発熱量45MJ/㎥で算出。　LPガス料金は一般財団法人日本エネルギー経済研究所 石油情報センター（2025年1月調査）を使用。基本料金1,922円、単価611.3円/㎥、単位発熱量100.5MJ/㎥で算出（使用量50㎥の料金で試算しています。）ランニングコストの目安は、季節や地域、運転モードの設定、ご利用状況、電力契約等により異なります。</t>
    <phoneticPr fontId="2"/>
  </si>
  <si>
    <t>［試算条件］JIS C 9220を仙台エリア（一般地）の給水・外気温度に基づいて換算し、1日あたりの給湯使用量を5人世帯：約530L（40℃）と想定し、下記条件にて試算。エコキュートはSRT-S467U、SRT-V467、過去機種はSRT-P46UBで試算。電気料金は2025年1月時点の東北電力の「よりそう＋スマートタイム」の数値を使用（契約容量10kVA）。　都市ガス料金は仙台市ガス局（2025年1月調査）の数値を使用。基本料金770円、単価193.18円/㎥、単位発熱量45MJ/㎥で算出。　LPガス料金は一般財団
法人日本エネルギー経済研究所 石油情報センター（2025年1月調査）を使用。基本料金2,018円、単価728.7円/㎥、単位発熱量100.5MJ/㎥で算出（使用量50㎥の料金で試算しています。）ランニングコストの目安は、季節や地域、運転モードの設定、ご利用状況、電力契約等により異なります。</t>
    <rPh sb="111" eb="115">
      <t>カコキシュ</t>
    </rPh>
    <phoneticPr fontId="2"/>
  </si>
  <si>
    <t>［試算条件］JIS C 9220を金沢エリア（標準地）の給水・外気温度に基づいて換算し、1日あたりの給湯使用量を5人世帯：約530L（40℃）と想定し、下記条件にて試算。エコキュートはSRT-S467U、SRT-V467、過去機種はSRT-P46UBで試算。電気料金は2025年1月時点の北陸電力の「くつろぎナイト12」の数値を使用（契約容量10kVA）。　都市ガス料金は日本海ガス（2025年1月調査）の数値を使用。基本料金1,593.46円、単価227.12円/㎥、単位発熱量46MJ/㎥で算出。　LPガス 料金は一般財団法人日本エネルギー経済研究所 石油情報センター（2025年1月調査）を使用。基本料金2,034円、単
 価679.4円/㎥、単位発熱量100.5MJ/㎥で算出（使用量50㎥の料金で試算しています。）ランニングコストの目安は、 季節や地域、運転モードの設定、ご利用状況、電力契約等により異なります。</t>
    <phoneticPr fontId="2"/>
  </si>
  <si>
    <t>［試算条件］JIS C 9220を東京エリア（標準地）の給水・外気温度に基づいて換算し、1日あたりの給湯使用量を5人世帯：約530L（40℃）と想定し、下記条件にて試算。エコキュートはSRT-S467U、SRT-V467、過去機種はSRT-P46UBで試算。電気料金は2025年1月時点の東京電力エナジーパートナーの「スマートライフL」の数値を使用（契約容量10kVA）。　都市ガス料金は東京ガス（2025年1月調査）の数値を使用。基本料金1,056円、単価161.55円/㎥、単位発熱量45MJ/㎥で算出。　LPガス料金は一般財団法人日本エネルギー経済研究所 石油情報センター（2025年1月調査）を使用。基本料金1,899円、単価628.6円/㎥、単位発熱量100.5MJ/㎥で算出（使用量50㎥の料金で試算しています。）ランニングコストの目安は、季節や地域、運転モードの設定、ご利用状況、電力契約等により異なります。</t>
    <phoneticPr fontId="2"/>
  </si>
  <si>
    <t>［試算条件］JIS C 9220を名古屋エリア（標準地）の給水・外気温度に基づいて換算し、1日あたりの給湯使用量を5人世帯：約530L（40℃）と想定し、下記条件にて試算。エコキュートはSRT-S467U、SRT-V467、過去機種はSRT-P46UBで試算。電気料金は2025年1月時点の中部電力ミライズの「スマートライフプラン」の数値を使用（契約容量10kVA）。　都市ガス料金は東邦ガス（2025年1月調査）の数値を使用。基本料金1,588.88円、単価177.04円/㎥、単位発熱量45MJ/㎥で算出。　LPガス料金は一般財団法人日本エネルギー経済研究所 石油情報センター（2025年1月調査）を使用。基本料金1,973円、単価638.4円/㎥、単位発熱量100.5MJ/㎥で算出（使用量50㎥の料金で試算しています。）ランニングコストの目安は、季節や地域、運転モードの設定、ご利用状況、電力契約等により異なります。</t>
    <phoneticPr fontId="2"/>
  </si>
  <si>
    <t>［試算条件］JIS C 9220を大阪エリア（標準地）の給水・外気温度に基づいて換算し、1日あたりの給湯使用量を5人世帯：約530L（40℃）と想定し、下記条件にて試算。　エコキュートはSRT-S467U、SRT-V467、過去機種はSRT-P46UBで試算。電気料金は2025年1月時点の関西電力の「はぴeタイムR」の数値を使用（契約容量10kVA）。　都市ガス料金は大阪ガス（2025年1月調査）の数値を使用。基本料金1,364.8円、単価169.73円/㎥、単位発熱量45MJ/㎥で算出。　LPガス料金は一般財団法人日本エネルギー経済研究所 石油情報センター（2025年1月調査）を使用。基本料金1,993円、単価621.5円/
㎥、単位発熱量100.5MJ/㎥で算出（使用量50㎥の料金で試算しています。）ランニングコストの目安は、季節や地域、運転モードの設定、ご利用状況、電力契約等により異なります。</t>
    <phoneticPr fontId="2"/>
  </si>
  <si>
    <t>［試算条件］JIS C 9220を広島エリア（標準地）の給水・外気温度に基づいて換算し、1日あたりの給湯使用量を5人世帯：約530L（40℃）と想定し、下記条件にて試算。エコキュートはSRT-S467U、SRT-V467、過去機種はSRT-P46UBで試算。電気料金は2025年1月時点の中国電力の「電化styleコース」の数値を使用（契約容量10kVA）。　都市ガス料金は広島ガス（2025年1月調査）の数値を使用。基本料金1,342円、単価227.35円/㎥、単位発熱量45MJ/㎥で算出。　LPガス料金は一般財団法人日本エネルギー経済研究所 石油情報センター（2025年1月調査）を使用。基本料金2,093円、単価671.5円/
㎥、単位発熱量100.5MJ/㎥で算出（使用量50㎥の料金で試算しています。）ランニングコストの目安は、季節や地域、運転モードの設定、ご利用状況、電力契約等により異なります。</t>
    <phoneticPr fontId="2"/>
  </si>
  <si>
    <t>［試算条件］JIS C 9220を高松エリア（標準地）の給水・外気温度に基づいて換算し、1日あたりの給湯使用量を5人世帯：約530L（40℃）と想定し、下記条件にて試算。エコキュートはSRT-S467U、SRT-V467、過去機種はSRT-P46UBで試算。電気料金は2025年1月時点の四国電力の「でんかeプラン」の数値を使用（契約容量10kVA）。　都市ガス料金は四国ガス（2025年1月調査）の数値を使用。基本料金2,817.1円、単価205.04円/㎥、単位発熱量46MJ/㎥で算出。　LPガス料金は一般財団法人日本エネルギー経済研究所 石油情報センター（2025年1月調査）を使用。基本料金2,062円、単価622.5円/
㎥、単位発熱量100.5MJ/㎥で算出（使用量50㎥の料金で試算しています。）ランニングコストの目安は、季節や地域、運転モードの設定、ご利用状況、電力契約等により異なります。</t>
    <phoneticPr fontId="2"/>
  </si>
  <si>
    <t>［試算条件］JIS C 9220を福岡エリア（標準地）の給水・外気温度に基づいて換算し、1日あたりの給湯使用量を5人世帯：約530L（40℃）と想定し、下記条件にて試算。エコキュートはSRT-S467U、SRT-V467、過去機種はSRT-P46UBで試算。電気料金は2025年1月時点の九州電力の「電化でナイト・セレクト(21・22・23)」の数値を使用（契約容量10kVA）。　都市ガス料金は西部ガス（2025年1月調査）の数値を使用。基本料金1,562円、単価224.03円/㎥、単位発熱量45MJ/㎥で算出。　LPガス料金は一般財団法人日本エネルギー経済研究所 石油情報センター（2025年1月調査）を使用。基本料金1,922円、単価611.3円/㎥、単位発熱量100.5MJ/㎥で算出（使用量50㎥の料金で試算しています。）ランニングコストの目安は、季節や地域、運転モードの設定、ご利用状況、電力契約等により異なります。</t>
    <phoneticPr fontId="2"/>
  </si>
  <si>
    <t>RMCB-H7SE</t>
  </si>
  <si>
    <t>RMCB-F7SE</t>
  </si>
  <si>
    <t>RMCB-D7SE</t>
  </si>
  <si>
    <t>RMCB-N7</t>
  </si>
  <si>
    <t>Pｼﾘｰｽﾞ用ﾘﾓｺﾝｾｯﾄ</t>
    <rPh sb="6" eb="7">
      <t>ヨウ</t>
    </rPh>
    <phoneticPr fontId="6"/>
  </si>
  <si>
    <t>Sｼﾘｰｽﾞ用ﾘﾓｺﾝｾｯﾄ</t>
    <rPh sb="6" eb="7">
      <t>ヨウ</t>
    </rPh>
    <phoneticPr fontId="6"/>
  </si>
  <si>
    <t>Vシリーズ用ﾘﾓｺﾝｾｯﾄ</t>
  </si>
  <si>
    <t>給湯専用ﾘﾓｺﾝ</t>
    <rPh sb="0" eb="2">
      <t>キュウトウ</t>
    </rPh>
    <rPh sb="2" eb="4">
      <t>センヨウ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</si>
</sst>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Red]\-#,##0.0"/>
  </numFmts>
  <fonts count="60">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Meiryo UI"/>
      <family val="3"/>
      <charset val="128"/>
    </font>
    <font>
      <sz val="11"/>
      <color theme="1"/>
      <name val="Meiryo UI"/>
      <family val="2"/>
      <charset val="128"/>
    </font>
    <font>
      <b/>
      <sz val="11"/>
      <color theme="1"/>
      <name val="Meiryo UI"/>
      <family val="3"/>
      <charset val="128"/>
    </font>
    <font>
      <b/>
      <sz val="12"/>
      <color theme="1"/>
      <name val="Meiryo UI"/>
      <family val="3"/>
      <charset val="128"/>
    </font>
    <font>
      <b/>
      <sz val="16"/>
      <color theme="1"/>
      <name val="Meiryo UI"/>
      <family val="3"/>
      <charset val="128"/>
    </font>
    <font>
      <b/>
      <sz val="16"/>
      <color rgb="FFFF0000"/>
      <name val="Meiryo UI"/>
      <family val="3"/>
      <charset val="128"/>
    </font>
    <font>
      <sz val="10"/>
      <name val="HGPｺﾞｼｯｸE"/>
      <family val="3"/>
      <charset val="128"/>
    </font>
    <font>
      <sz val="11"/>
      <name val="ＭＳ Ｐ明朝"/>
      <family val="1"/>
      <charset val="128"/>
    </font>
    <font>
      <sz val="6"/>
      <name val="HGPｺﾞｼｯｸE"/>
      <family val="3"/>
      <charset val="128"/>
    </font>
    <font>
      <sz val="11"/>
      <name val="HGP創英角ｺﾞｼｯｸUB"/>
      <family val="3"/>
      <charset val="128"/>
    </font>
    <font>
      <u/>
      <sz val="11"/>
      <name val="游ゴシック"/>
      <family val="3"/>
      <charset val="128"/>
      <scheme val="minor"/>
    </font>
    <font>
      <sz val="11"/>
      <name val="游ゴシック"/>
      <family val="3"/>
      <charset val="128"/>
      <scheme val="minor"/>
    </font>
    <font>
      <b/>
      <sz val="11"/>
      <color rgb="FF0000FF"/>
      <name val="游ゴシック"/>
      <family val="3"/>
      <charset val="128"/>
      <scheme val="minor"/>
    </font>
    <font>
      <b/>
      <sz val="11"/>
      <color theme="0"/>
      <name val="游ゴシック"/>
      <family val="3"/>
      <charset val="128"/>
      <scheme val="minor"/>
    </font>
    <font>
      <b/>
      <u/>
      <sz val="11"/>
      <color theme="0"/>
      <name val="游ゴシック"/>
      <family val="3"/>
      <charset val="128"/>
      <scheme val="minor"/>
    </font>
    <font>
      <b/>
      <sz val="11"/>
      <name val="游ゴシック"/>
      <family val="3"/>
      <charset val="128"/>
      <scheme val="minor"/>
    </font>
    <font>
      <b/>
      <sz val="11"/>
      <color rgb="FFFF0000"/>
      <name val="游ゴシック"/>
      <family val="3"/>
      <charset val="128"/>
      <scheme val="minor"/>
    </font>
    <font>
      <sz val="11"/>
      <color theme="1"/>
      <name val="游ゴシック"/>
      <family val="3"/>
      <charset val="128"/>
      <scheme val="minor"/>
    </font>
    <font>
      <b/>
      <sz val="11"/>
      <color rgb="FF0000CC"/>
      <name val="游ゴシック"/>
      <family val="3"/>
      <charset val="128"/>
      <scheme val="minor"/>
    </font>
    <font>
      <sz val="14"/>
      <name val="游ゴシック"/>
      <family val="3"/>
      <charset val="128"/>
      <scheme val="minor"/>
    </font>
    <font>
      <b/>
      <sz val="14"/>
      <name val="游ゴシック"/>
      <family val="3"/>
      <charset val="128"/>
      <scheme val="minor"/>
    </font>
    <font>
      <sz val="8"/>
      <color theme="1"/>
      <name val="Meiryo UI"/>
      <family val="3"/>
      <charset val="128"/>
    </font>
    <font>
      <sz val="20"/>
      <color theme="1"/>
      <name val="游ゴシック"/>
      <family val="2"/>
      <charset val="128"/>
      <scheme val="minor"/>
    </font>
    <font>
      <b/>
      <sz val="8"/>
      <color theme="1"/>
      <name val="Meiryo UI"/>
      <family val="3"/>
      <charset val="128"/>
    </font>
    <font>
      <sz val="11"/>
      <color rgb="FF006100"/>
      <name val="游ゴシック"/>
      <family val="2"/>
      <charset val="128"/>
      <scheme val="minor"/>
    </font>
    <font>
      <b/>
      <sz val="8"/>
      <color theme="1"/>
      <name val="游ゴシック"/>
      <family val="3"/>
      <charset val="128"/>
      <scheme val="minor"/>
    </font>
    <font>
      <b/>
      <sz val="11"/>
      <color theme="1"/>
      <name val="游ゴシック"/>
      <family val="3"/>
      <charset val="128"/>
      <scheme val="minor"/>
    </font>
    <font>
      <u/>
      <sz val="11"/>
      <color theme="10"/>
      <name val="游ゴシック"/>
      <family val="2"/>
      <charset val="128"/>
      <scheme val="minor"/>
    </font>
    <font>
      <sz val="11"/>
      <name val="游ゴシック"/>
      <family val="2"/>
      <charset val="128"/>
      <scheme val="minor"/>
    </font>
    <font>
      <sz val="9"/>
      <name val="ＭＳ Ｐゴシック"/>
      <family val="3"/>
      <charset val="128"/>
    </font>
    <font>
      <sz val="11"/>
      <name val="IPA Pゴシック"/>
      <family val="3"/>
      <charset val="128"/>
    </font>
    <font>
      <sz val="10"/>
      <name val="IPA Pゴシック"/>
      <family val="3"/>
      <charset val="128"/>
    </font>
    <font>
      <b/>
      <sz val="9"/>
      <name val="IPA Pゴシック"/>
      <family val="3"/>
      <charset val="128"/>
    </font>
    <font>
      <sz val="11"/>
      <name val="ＭＳ Ｐゴシック"/>
      <family val="3"/>
      <charset val="128"/>
    </font>
    <font>
      <b/>
      <sz val="11"/>
      <name val="IPA Pゴシック"/>
      <family val="3"/>
      <charset val="128"/>
    </font>
    <font>
      <b/>
      <sz val="11"/>
      <color rgb="FFFF0000"/>
      <name val="IPA Pゴシック"/>
      <family val="3"/>
      <charset val="128"/>
    </font>
    <font>
      <b/>
      <sz val="11"/>
      <color rgb="FF0000FF"/>
      <name val="IPA Pゴシック"/>
      <family val="3"/>
      <charset val="128"/>
    </font>
    <font>
      <b/>
      <sz val="11"/>
      <color rgb="FF00B050"/>
      <name val="IPA Pゴシック"/>
      <family val="3"/>
      <charset val="128"/>
    </font>
    <font>
      <sz val="11"/>
      <name val="Meiryo UI"/>
      <family val="3"/>
      <charset val="128"/>
    </font>
    <font>
      <sz val="11"/>
      <color rgb="FFFF0000"/>
      <name val="Meiryo UI"/>
      <family val="3"/>
      <charset val="128"/>
    </font>
    <font>
      <sz val="11"/>
      <color theme="1"/>
      <name val="IPA Pゴシック"/>
      <family val="3"/>
      <charset val="128"/>
    </font>
    <font>
      <sz val="10"/>
      <color theme="1"/>
      <name val="Meiryo UI"/>
      <family val="3"/>
      <charset val="128"/>
    </font>
    <font>
      <sz val="12"/>
      <name val="IPA Pゴシック"/>
      <family val="3"/>
      <charset val="128"/>
    </font>
    <font>
      <sz val="12"/>
      <color theme="1"/>
      <name val="游ゴシック"/>
      <family val="2"/>
      <charset val="128"/>
      <scheme val="minor"/>
    </font>
    <font>
      <b/>
      <sz val="14"/>
      <color rgb="FFFF0000"/>
      <name val="IPA Pゴシック"/>
      <family val="3"/>
      <charset val="128"/>
    </font>
    <font>
      <sz val="12"/>
      <color rgb="FFFF0000"/>
      <name val="IPA Pゴシック"/>
      <family val="3"/>
      <charset val="128"/>
    </font>
    <font>
      <sz val="12"/>
      <color rgb="FFFF0000"/>
      <name val="游ゴシック"/>
      <family val="2"/>
      <charset val="128"/>
      <scheme val="minor"/>
    </font>
    <font>
      <sz val="14"/>
      <name val="IPA Pゴシック"/>
      <family val="3"/>
      <charset val="128"/>
    </font>
    <font>
      <sz val="14"/>
      <color theme="1"/>
      <name val="游ゴシック"/>
      <family val="2"/>
      <charset val="128"/>
      <scheme val="minor"/>
    </font>
    <font>
      <sz val="14"/>
      <name val="IPA Pゴシック"/>
      <charset val="128"/>
    </font>
    <font>
      <sz val="14"/>
      <color rgb="FFFF0000"/>
      <name val="IPA Pゴシック"/>
      <family val="3"/>
      <charset val="128"/>
    </font>
    <font>
      <sz val="14"/>
      <color rgb="FFFF0000"/>
      <name val="IPA Pゴシック"/>
      <charset val="128"/>
    </font>
    <font>
      <b/>
      <sz val="14"/>
      <name val="IPA Pゴシック"/>
      <family val="3"/>
      <charset val="128"/>
    </font>
    <font>
      <sz val="12"/>
      <name val="游ゴシック"/>
      <family val="2"/>
      <charset val="128"/>
      <scheme val="minor"/>
    </font>
    <font>
      <sz val="14"/>
      <name val="游ゴシック"/>
      <family val="2"/>
      <charset val="128"/>
      <scheme val="minor"/>
    </font>
    <font>
      <sz val="16"/>
      <name val="Meiryo UI"/>
      <family val="3"/>
      <charset val="128"/>
    </font>
    <font>
      <sz val="16"/>
      <color theme="1"/>
      <name val="Meiryo UI"/>
      <family val="3"/>
      <charset val="128"/>
    </font>
  </fonts>
  <fills count="22">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1"/>
        <bgColor indexed="64"/>
      </patternFill>
    </fill>
    <fill>
      <patternFill patternType="solid">
        <fgColor rgb="FFFFCCFF"/>
        <bgColor indexed="64"/>
      </patternFill>
    </fill>
    <fill>
      <patternFill patternType="solid">
        <fgColor rgb="FFFFF2CC"/>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rgb="FFDDEBF7"/>
        <bgColor indexed="64"/>
      </patternFill>
    </fill>
    <fill>
      <patternFill patternType="solid">
        <fgColor rgb="FFFFC000"/>
        <bgColor indexed="64"/>
      </patternFill>
    </fill>
    <fill>
      <patternFill patternType="solid">
        <fgColor theme="4" tint="0.79998168889431442"/>
        <bgColor indexed="64"/>
      </patternFill>
    </fill>
    <fill>
      <patternFill patternType="solid">
        <fgColor rgb="FFFFE7FF"/>
        <bgColor indexed="64"/>
      </patternFill>
    </fill>
    <fill>
      <patternFill patternType="solid">
        <fgColor rgb="FFCCFF99"/>
        <bgColor indexed="64"/>
      </patternFill>
    </fill>
    <fill>
      <patternFill patternType="solid">
        <fgColor rgb="FFFFFFCC"/>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8" tint="0.59999389629810485"/>
        <bgColor indexed="64"/>
      </patternFill>
    </fill>
  </fills>
  <borders count="153">
    <border>
      <left/>
      <right/>
      <top/>
      <bottom/>
      <diagonal/>
    </border>
    <border>
      <left style="medium">
        <color auto="1"/>
      </left>
      <right style="medium">
        <color auto="1"/>
      </right>
      <top style="medium">
        <color auto="1"/>
      </top>
      <bottom style="medium">
        <color auto="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auto="1"/>
      </left>
      <right style="medium">
        <color auto="1"/>
      </right>
      <top/>
      <bottom style="medium">
        <color auto="1"/>
      </bottom>
      <diagonal/>
    </border>
    <border>
      <left style="thick">
        <color auto="1"/>
      </left>
      <right style="medium">
        <color indexed="64"/>
      </right>
      <top style="medium">
        <color indexed="64"/>
      </top>
      <bottom/>
      <diagonal/>
    </border>
    <border>
      <left style="medium">
        <color indexed="64"/>
      </left>
      <right style="thick">
        <color auto="1"/>
      </right>
      <top/>
      <bottom style="thick">
        <color auto="1"/>
      </bottom>
      <diagonal/>
    </border>
    <border>
      <left style="medium">
        <color auto="1"/>
      </left>
      <right style="thick">
        <color auto="1"/>
      </right>
      <top style="medium">
        <color auto="1"/>
      </top>
      <bottom style="medium">
        <color auto="1"/>
      </bottom>
      <diagonal/>
    </border>
    <border>
      <left style="thick">
        <color auto="1"/>
      </left>
      <right style="medium">
        <color indexed="64"/>
      </right>
      <top/>
      <bottom style="medium">
        <color indexed="64"/>
      </bottom>
      <diagonal/>
    </border>
    <border>
      <left style="thick">
        <color indexed="64"/>
      </left>
      <right/>
      <top/>
      <bottom/>
      <diagonal/>
    </border>
    <border>
      <left style="thick">
        <color indexed="64"/>
      </left>
      <right/>
      <top/>
      <bottom style="thick">
        <color auto="1"/>
      </bottom>
      <diagonal/>
    </border>
    <border>
      <left style="thick">
        <color indexed="64"/>
      </left>
      <right/>
      <top/>
      <bottom style="medium">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rgb="FFFF0000"/>
      </bottom>
      <diagonal/>
    </border>
    <border>
      <left style="medium">
        <color indexed="64"/>
      </left>
      <right style="medium">
        <color indexed="64"/>
      </right>
      <top style="thick">
        <color rgb="FFFF0000"/>
      </top>
      <bottom style="thick">
        <color rgb="FFFF0000"/>
      </bottom>
      <diagonal/>
    </border>
    <border>
      <left style="medium">
        <color indexed="64"/>
      </left>
      <right style="thick">
        <color auto="1"/>
      </right>
      <top style="thick">
        <color rgb="FFFF0000"/>
      </top>
      <bottom style="thick">
        <color rgb="FFFF0000"/>
      </bottom>
      <diagonal/>
    </border>
    <border>
      <left style="medium">
        <color indexed="64"/>
      </left>
      <right style="thick">
        <color auto="1"/>
      </right>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medium">
        <color indexed="64"/>
      </top>
      <bottom style="thick">
        <color rgb="FFFF0000"/>
      </bottom>
      <diagonal/>
    </border>
    <border>
      <left style="medium">
        <color auto="1"/>
      </left>
      <right style="medium">
        <color auto="1"/>
      </right>
      <top/>
      <bottom style="thick">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indexed="64"/>
      </bottom>
      <diagonal/>
    </border>
    <border>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right/>
      <top style="medium">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bottom/>
      <diagonal/>
    </border>
    <border>
      <left/>
      <right style="hair">
        <color indexed="64"/>
      </right>
      <top/>
      <bottom/>
      <diagonal/>
    </border>
    <border>
      <left style="thin">
        <color indexed="64"/>
      </left>
      <right style="hair">
        <color indexed="64"/>
      </right>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hair">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style="hair">
        <color indexed="64"/>
      </bottom>
      <diagonal/>
    </border>
    <border>
      <left/>
      <right/>
      <top style="hair">
        <color indexed="64"/>
      </top>
      <bottom style="medium">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hair">
        <color indexed="64"/>
      </right>
      <top/>
      <bottom style="medium">
        <color indexed="64"/>
      </bottom>
      <diagonal/>
    </border>
    <border>
      <left/>
      <right/>
      <top style="thick">
        <color indexed="64"/>
      </top>
      <bottom style="medium">
        <color indexed="64"/>
      </bottom>
      <diagonal/>
    </border>
    <border>
      <left style="thick">
        <color rgb="FFFF0000"/>
      </left>
      <right/>
      <top style="thick">
        <color rgb="FFFF0000"/>
      </top>
      <bottom style="thick">
        <color rgb="FFFF0000"/>
      </bottom>
      <diagonal/>
    </border>
    <border>
      <left/>
      <right/>
      <top/>
      <bottom style="thick">
        <color indexed="64"/>
      </bottom>
      <diagonal/>
    </border>
    <border>
      <left style="medium">
        <color indexed="64"/>
      </left>
      <right style="medium">
        <color indexed="64"/>
      </right>
      <top style="thick">
        <color rgb="FFFF0000"/>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bottom style="thick">
        <color indexed="64"/>
      </bottom>
      <diagonal/>
    </border>
    <border>
      <left/>
      <right style="medium">
        <color auto="1"/>
      </right>
      <top style="medium">
        <color auto="1"/>
      </top>
      <bottom style="medium">
        <color auto="1"/>
      </bottom>
      <diagonal/>
    </border>
    <border>
      <left/>
      <right style="medium">
        <color auto="1"/>
      </right>
      <top/>
      <bottom style="thick">
        <color indexed="64"/>
      </bottom>
      <diagonal/>
    </border>
    <border>
      <left style="medium">
        <color indexed="64"/>
      </left>
      <right style="medium">
        <color indexed="64"/>
      </right>
      <top style="medium">
        <color indexed="64"/>
      </top>
      <bottom style="thick">
        <color indexed="64"/>
      </bottom>
      <diagonal/>
    </border>
    <border>
      <left style="thick">
        <color indexed="64"/>
      </left>
      <right style="thin">
        <color indexed="64"/>
      </right>
      <top/>
      <bottom style="thin">
        <color indexed="64"/>
      </bottom>
      <diagonal/>
    </border>
    <border>
      <left style="thin">
        <color indexed="64"/>
      </left>
      <right style="medium">
        <color indexed="64"/>
      </right>
      <top style="thick">
        <color indexed="64"/>
      </top>
      <bottom style="medium">
        <color indexed="64"/>
      </bottom>
      <diagonal/>
    </border>
    <border>
      <left style="thick">
        <color indexed="64"/>
      </left>
      <right style="thin">
        <color indexed="64"/>
      </right>
      <top style="thick">
        <color indexed="64"/>
      </top>
      <bottom style="medium">
        <color indexed="64"/>
      </bottom>
      <diagonal/>
    </border>
    <border>
      <left style="medium">
        <color auto="1"/>
      </left>
      <right style="thick">
        <color auto="1"/>
      </right>
      <top style="thick">
        <color rgb="FFFF0000"/>
      </top>
      <bottom style="medium">
        <color auto="1"/>
      </bottom>
      <diagonal/>
    </border>
    <border>
      <left/>
      <right style="thick">
        <color indexed="64"/>
      </right>
      <top style="thick">
        <color indexed="64"/>
      </top>
      <bottom style="medium">
        <color indexed="64"/>
      </bottom>
      <diagonal/>
    </border>
    <border>
      <left style="medium">
        <color indexed="64"/>
      </left>
      <right style="thick">
        <color indexed="64"/>
      </right>
      <top style="medium">
        <color indexed="64"/>
      </top>
      <bottom style="thick">
        <color rgb="FFFF0000"/>
      </bottom>
      <diagonal/>
    </border>
    <border>
      <left style="medium">
        <color indexed="64"/>
      </left>
      <right/>
      <top style="thick">
        <color auto="1"/>
      </top>
      <bottom/>
      <diagonal/>
    </border>
    <border>
      <left style="medium">
        <color indexed="64"/>
      </left>
      <right/>
      <top/>
      <bottom style="thick">
        <color rgb="FFFF0000"/>
      </bottom>
      <diagonal/>
    </border>
    <border>
      <left style="medium">
        <color indexed="64"/>
      </left>
      <right/>
      <top style="thick">
        <color rgb="FFFF0000"/>
      </top>
      <bottom style="thick">
        <color rgb="FFFF0000"/>
      </bottom>
      <diagonal/>
    </border>
    <border>
      <left style="medium">
        <color indexed="64"/>
      </left>
      <right/>
      <top style="thick">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hair">
        <color indexed="64"/>
      </bottom>
      <diagonal/>
    </border>
    <border diagonalUp="1">
      <left style="thin">
        <color indexed="64"/>
      </left>
      <right style="thin">
        <color indexed="64"/>
      </right>
      <top style="double">
        <color indexed="64"/>
      </top>
      <bottom style="hair">
        <color indexed="64"/>
      </bottom>
      <diagonal style="thin">
        <color indexed="64"/>
      </diagonal>
    </border>
    <border diagonalUp="1">
      <left/>
      <right style="thin">
        <color indexed="64"/>
      </right>
      <top style="double">
        <color indexed="64"/>
      </top>
      <bottom style="hair">
        <color indexed="64"/>
      </bottom>
      <diagonal style="thin">
        <color indexed="64"/>
      </diagonal>
    </border>
    <border>
      <left style="thin">
        <color indexed="64"/>
      </left>
      <right style="medium">
        <color indexed="64"/>
      </right>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bottom style="hair">
        <color indexed="64"/>
      </bottom>
      <diagonal style="thin">
        <color indexed="64"/>
      </diagonal>
    </border>
    <border diagonalUp="1">
      <left/>
      <right style="thin">
        <color indexed="64"/>
      </right>
      <top/>
      <bottom style="hair">
        <color indexed="64"/>
      </bottom>
      <diagonal style="thin">
        <color indexed="64"/>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bottom style="hair">
        <color indexed="64"/>
      </bottom>
      <diagonal/>
    </border>
    <border>
      <left style="thin">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medium">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double">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medium">
        <color indexed="64"/>
      </right>
      <top style="double">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diagonalUp="1">
      <left style="thin">
        <color indexed="64"/>
      </left>
      <right style="thin">
        <color indexed="64"/>
      </right>
      <top style="thin">
        <color indexed="64"/>
      </top>
      <bottom/>
      <diagonal style="thin">
        <color indexed="64"/>
      </diagonal>
    </border>
    <border>
      <left style="thin">
        <color indexed="64"/>
      </left>
      <right style="medium">
        <color indexed="64"/>
      </right>
      <top style="thin">
        <color indexed="64"/>
      </top>
      <bottom/>
      <diagonal/>
    </border>
    <border>
      <left/>
      <right style="thin">
        <color indexed="64"/>
      </right>
      <top style="double">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0">
    <xf numFmtId="0" fontId="0" fillId="0" borderId="0">
      <alignment vertical="center"/>
    </xf>
    <xf numFmtId="38" fontId="1" fillId="0" borderId="0" applyFont="0" applyFill="0" applyBorder="0" applyAlignment="0" applyProtection="0">
      <alignment vertical="center"/>
    </xf>
    <xf numFmtId="0" fontId="4" fillId="0" borderId="0">
      <alignment vertical="center"/>
    </xf>
    <xf numFmtId="38" fontId="9" fillId="0" borderId="0" applyFont="0" applyFill="0" applyBorder="0" applyAlignment="0" applyProtection="0">
      <alignment vertical="center"/>
    </xf>
    <xf numFmtId="38" fontId="10" fillId="0" borderId="0" applyFont="0" applyFill="0" applyBorder="0" applyAlignment="0" applyProtection="0"/>
    <xf numFmtId="0" fontId="12" fillId="0" borderId="0"/>
    <xf numFmtId="9" fontId="9" fillId="0" borderId="0" applyFont="0" applyFill="0" applyBorder="0" applyAlignment="0" applyProtection="0">
      <alignment vertical="center"/>
    </xf>
    <xf numFmtId="0" fontId="9" fillId="0" borderId="0">
      <alignment vertical="center"/>
    </xf>
    <xf numFmtId="0" fontId="30" fillId="0" borderId="0" applyNumberFormat="0" applyFill="0" applyBorder="0" applyAlignment="0" applyProtection="0">
      <alignment vertical="center"/>
    </xf>
    <xf numFmtId="0" fontId="32" fillId="0" borderId="0">
      <alignment vertical="center"/>
    </xf>
  </cellStyleXfs>
  <cellXfs count="511">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3" fillId="0" borderId="2" xfId="0" applyFont="1" applyBorder="1">
      <alignment vertical="center"/>
    </xf>
    <xf numFmtId="0" fontId="0" fillId="0" borderId="0" xfId="0" applyAlignment="1">
      <alignment vertical="top"/>
    </xf>
    <xf numFmtId="0" fontId="6" fillId="0" borderId="0" xfId="0" applyFont="1">
      <alignment vertical="center"/>
    </xf>
    <xf numFmtId="38" fontId="6" fillId="0" borderId="1" xfId="1" applyFont="1" applyBorder="1" applyAlignment="1">
      <alignment vertical="center"/>
    </xf>
    <xf numFmtId="38" fontId="6" fillId="0" borderId="1" xfId="1" applyFont="1" applyBorder="1" applyAlignment="1">
      <alignment horizontal="center" vertical="center"/>
    </xf>
    <xf numFmtId="38" fontId="6" fillId="4" borderId="1" xfId="1" applyFont="1" applyFill="1" applyBorder="1" applyAlignment="1">
      <alignment vertical="center"/>
    </xf>
    <xf numFmtId="0" fontId="5" fillId="6" borderId="1" xfId="0" applyFont="1" applyFill="1" applyBorder="1" applyAlignment="1">
      <alignment horizontal="center" vertical="center"/>
    </xf>
    <xf numFmtId="0" fontId="5" fillId="6" borderId="1" xfId="0" applyFont="1" applyFill="1" applyBorder="1" applyAlignment="1">
      <alignment horizontal="center" vertical="center" wrapText="1"/>
    </xf>
    <xf numFmtId="38" fontId="6" fillId="0" borderId="14" xfId="1" applyFont="1" applyBorder="1" applyAlignment="1">
      <alignment horizontal="center" vertical="center"/>
    </xf>
    <xf numFmtId="38" fontId="7" fillId="3" borderId="14" xfId="1" applyFont="1" applyFill="1" applyBorder="1" applyAlignment="1">
      <alignment vertical="center"/>
    </xf>
    <xf numFmtId="38" fontId="6" fillId="0" borderId="4" xfId="1" applyFont="1" applyBorder="1" applyAlignment="1">
      <alignment horizontal="center" vertical="center"/>
    </xf>
    <xf numFmtId="38" fontId="6" fillId="4" borderId="4" xfId="1" applyFont="1" applyFill="1" applyBorder="1" applyAlignment="1">
      <alignment vertical="center"/>
    </xf>
    <xf numFmtId="0" fontId="5" fillId="2" borderId="18" xfId="0" applyFont="1" applyFill="1" applyBorder="1" applyAlignment="1">
      <alignment horizontal="center" vertical="center" wrapText="1"/>
    </xf>
    <xf numFmtId="38" fontId="6" fillId="0" borderId="19" xfId="1" applyFont="1" applyBorder="1" applyAlignment="1">
      <alignment horizontal="center" vertical="center"/>
    </xf>
    <xf numFmtId="38" fontId="6" fillId="4" borderId="19" xfId="1" applyFont="1" applyFill="1" applyBorder="1" applyAlignment="1">
      <alignment vertical="center"/>
    </xf>
    <xf numFmtId="38" fontId="13" fillId="0" borderId="0" xfId="3" applyFont="1" applyAlignment="1">
      <alignment vertical="center"/>
    </xf>
    <xf numFmtId="38" fontId="14" fillId="0" borderId="0" xfId="3" applyFont="1" applyAlignment="1">
      <alignment vertical="center"/>
    </xf>
    <xf numFmtId="38" fontId="16" fillId="6" borderId="0" xfId="4" applyFont="1" applyFill="1" applyBorder="1" applyAlignment="1">
      <alignment vertical="center"/>
    </xf>
    <xf numFmtId="38" fontId="17" fillId="6" borderId="0" xfId="3" applyFont="1" applyFill="1" applyBorder="1" applyAlignment="1">
      <alignment vertical="center"/>
    </xf>
    <xf numFmtId="38" fontId="14" fillId="3" borderId="0" xfId="4" applyFont="1" applyFill="1" applyBorder="1" applyAlignment="1">
      <alignment vertical="center"/>
    </xf>
    <xf numFmtId="38" fontId="14" fillId="3" borderId="0" xfId="4" applyFont="1" applyFill="1" applyBorder="1" applyAlignment="1">
      <alignment horizontal="center" vertical="center"/>
    </xf>
    <xf numFmtId="38" fontId="14" fillId="3" borderId="0" xfId="4" applyFont="1" applyFill="1" applyAlignment="1">
      <alignment vertical="center"/>
    </xf>
    <xf numFmtId="0" fontId="15" fillId="3" borderId="0" xfId="5" applyFont="1" applyFill="1" applyAlignment="1">
      <alignment vertical="center"/>
    </xf>
    <xf numFmtId="38" fontId="14" fillId="3" borderId="30" xfId="4" applyFont="1" applyFill="1" applyBorder="1" applyAlignment="1">
      <alignment vertical="center"/>
    </xf>
    <xf numFmtId="38" fontId="14" fillId="3" borderId="31" xfId="4" applyFont="1" applyFill="1" applyBorder="1" applyAlignment="1">
      <alignment vertical="center"/>
    </xf>
    <xf numFmtId="38" fontId="14" fillId="3" borderId="32" xfId="4" applyFont="1" applyFill="1" applyBorder="1" applyAlignment="1">
      <alignment vertical="center"/>
    </xf>
    <xf numFmtId="38" fontId="14" fillId="3" borderId="36" xfId="4" applyFont="1" applyFill="1" applyBorder="1" applyAlignment="1">
      <alignment horizontal="center" vertical="center"/>
    </xf>
    <xf numFmtId="38" fontId="14" fillId="3" borderId="22" xfId="4" applyFont="1" applyFill="1" applyBorder="1" applyAlignment="1">
      <alignment horizontal="center" vertical="center"/>
    </xf>
    <xf numFmtId="0" fontId="18" fillId="3" borderId="30" xfId="5" applyFont="1" applyFill="1" applyBorder="1" applyAlignment="1">
      <alignment horizontal="centerContinuous" vertical="center"/>
    </xf>
    <xf numFmtId="176" fontId="18" fillId="3" borderId="37" xfId="5" applyNumberFormat="1" applyFont="1" applyFill="1" applyBorder="1" applyAlignment="1">
      <alignment horizontal="left" vertical="center"/>
    </xf>
    <xf numFmtId="0" fontId="18" fillId="3" borderId="38" xfId="5" applyFont="1" applyFill="1" applyBorder="1" applyAlignment="1">
      <alignment horizontal="center" vertical="center" shrinkToFit="1"/>
    </xf>
    <xf numFmtId="38" fontId="14" fillId="3" borderId="0" xfId="4" applyFont="1" applyFill="1" applyAlignment="1">
      <alignment horizontal="center" vertical="center"/>
    </xf>
    <xf numFmtId="38" fontId="14" fillId="3" borderId="39" xfId="4" applyFont="1" applyFill="1" applyBorder="1" applyAlignment="1">
      <alignment horizontal="center" vertical="center"/>
    </xf>
    <xf numFmtId="38" fontId="14" fillId="3" borderId="40" xfId="4" applyFont="1" applyFill="1" applyBorder="1" applyAlignment="1">
      <alignment horizontal="center" vertical="center"/>
    </xf>
    <xf numFmtId="38" fontId="14" fillId="3" borderId="41" xfId="4" applyFont="1" applyFill="1" applyBorder="1" applyAlignment="1">
      <alignment horizontal="center" vertical="center"/>
    </xf>
    <xf numFmtId="0" fontId="18" fillId="3" borderId="39" xfId="5" applyFont="1" applyFill="1" applyBorder="1" applyAlignment="1">
      <alignment horizontal="center" vertical="center"/>
    </xf>
    <xf numFmtId="176" fontId="18" fillId="3" borderId="42" xfId="5" applyNumberFormat="1" applyFont="1" applyFill="1" applyBorder="1" applyAlignment="1">
      <alignment horizontal="left" vertical="center"/>
    </xf>
    <xf numFmtId="0" fontId="18" fillId="3" borderId="42" xfId="5" applyFont="1" applyFill="1" applyBorder="1" applyAlignment="1">
      <alignment horizontal="center" vertical="center"/>
    </xf>
    <xf numFmtId="38" fontId="14" fillId="3" borderId="0" xfId="4" applyFont="1" applyFill="1" applyAlignment="1">
      <alignment horizontal="right" vertical="center"/>
    </xf>
    <xf numFmtId="38" fontId="14" fillId="3" borderId="36" xfId="4" applyFont="1" applyFill="1" applyBorder="1" applyAlignment="1">
      <alignment vertical="center"/>
    </xf>
    <xf numFmtId="38" fontId="14" fillId="3" borderId="22" xfId="4" applyFont="1" applyFill="1" applyBorder="1" applyAlignment="1">
      <alignment vertical="center"/>
    </xf>
    <xf numFmtId="38" fontId="14" fillId="3" borderId="28" xfId="4" applyFont="1" applyFill="1" applyBorder="1" applyAlignment="1">
      <alignment vertical="center"/>
    </xf>
    <xf numFmtId="38" fontId="14" fillId="3" borderId="29" xfId="4" applyFont="1" applyFill="1" applyBorder="1" applyAlignment="1">
      <alignment vertical="center"/>
    </xf>
    <xf numFmtId="38" fontId="14" fillId="3" borderId="49" xfId="4" applyFont="1" applyFill="1" applyBorder="1" applyAlignment="1">
      <alignment vertical="center"/>
    </xf>
    <xf numFmtId="38" fontId="14" fillId="3" borderId="50" xfId="4" applyFont="1" applyFill="1" applyBorder="1" applyAlignment="1">
      <alignment vertical="center"/>
    </xf>
    <xf numFmtId="38" fontId="14" fillId="3" borderId="20" xfId="4" applyFont="1" applyFill="1" applyBorder="1" applyAlignment="1">
      <alignment vertical="center"/>
    </xf>
    <xf numFmtId="38" fontId="14" fillId="3" borderId="3" xfId="4" applyFont="1" applyFill="1" applyBorder="1" applyAlignment="1">
      <alignment vertical="center"/>
    </xf>
    <xf numFmtId="38" fontId="14" fillId="3" borderId="23" xfId="4" applyFont="1" applyFill="1" applyBorder="1" applyAlignment="1">
      <alignment vertical="center"/>
    </xf>
    <xf numFmtId="38" fontId="14" fillId="3" borderId="56" xfId="4" applyFont="1" applyFill="1" applyBorder="1" applyAlignment="1">
      <alignment vertical="center"/>
    </xf>
    <xf numFmtId="38" fontId="14" fillId="3" borderId="21" xfId="4" applyFont="1" applyFill="1" applyBorder="1" applyAlignment="1">
      <alignment vertical="center"/>
    </xf>
    <xf numFmtId="38" fontId="14" fillId="3" borderId="57" xfId="4" applyFont="1" applyFill="1" applyBorder="1" applyAlignment="1">
      <alignment vertical="center"/>
    </xf>
    <xf numFmtId="38" fontId="14" fillId="3" borderId="58" xfId="4" applyFont="1" applyFill="1" applyBorder="1" applyAlignment="1">
      <alignment vertical="center"/>
    </xf>
    <xf numFmtId="38" fontId="14" fillId="3" borderId="59" xfId="4" applyFont="1" applyFill="1" applyBorder="1" applyAlignment="1">
      <alignment vertical="center"/>
    </xf>
    <xf numFmtId="38" fontId="14" fillId="3" borderId="60" xfId="4" applyFont="1" applyFill="1" applyBorder="1" applyAlignment="1">
      <alignment vertical="center"/>
    </xf>
    <xf numFmtId="38" fontId="15" fillId="3" borderId="0" xfId="5" applyNumberFormat="1" applyFont="1" applyFill="1" applyAlignment="1">
      <alignment vertical="center"/>
    </xf>
    <xf numFmtId="38" fontId="14" fillId="3" borderId="23" xfId="4" applyFont="1" applyFill="1" applyBorder="1" applyAlignment="1">
      <alignment horizontal="center" vertical="center"/>
    </xf>
    <xf numFmtId="38" fontId="20" fillId="3" borderId="49" xfId="4" applyFont="1" applyFill="1" applyBorder="1" applyAlignment="1">
      <alignment vertical="center"/>
    </xf>
    <xf numFmtId="38" fontId="20" fillId="3" borderId="22" xfId="4" applyFont="1" applyFill="1" applyBorder="1" applyAlignment="1">
      <alignment vertical="center"/>
    </xf>
    <xf numFmtId="38" fontId="20" fillId="3" borderId="63" xfId="4" applyFont="1" applyFill="1" applyBorder="1" applyAlignment="1">
      <alignment vertical="center"/>
    </xf>
    <xf numFmtId="38" fontId="20" fillId="0" borderId="0" xfId="3" applyFont="1" applyAlignment="1">
      <alignment vertical="center"/>
    </xf>
    <xf numFmtId="38" fontId="20" fillId="3" borderId="36" xfId="4" applyFont="1" applyFill="1" applyBorder="1" applyAlignment="1">
      <alignment vertical="center"/>
    </xf>
    <xf numFmtId="38" fontId="20" fillId="3" borderId="28" xfId="4" applyFont="1" applyFill="1" applyBorder="1" applyAlignment="1">
      <alignment vertical="center"/>
    </xf>
    <xf numFmtId="38" fontId="20" fillId="3" borderId="51" xfId="4" applyFont="1" applyFill="1" applyBorder="1" applyAlignment="1">
      <alignment vertical="center"/>
    </xf>
    <xf numFmtId="38" fontId="20" fillId="3" borderId="20" xfId="4" applyFont="1" applyFill="1" applyBorder="1" applyAlignment="1">
      <alignment vertical="center"/>
    </xf>
    <xf numFmtId="38" fontId="20" fillId="3" borderId="57" xfId="4" applyFont="1" applyFill="1" applyBorder="1" applyAlignment="1">
      <alignment vertical="center"/>
    </xf>
    <xf numFmtId="38" fontId="20" fillId="3" borderId="58" xfId="4" applyFont="1" applyFill="1" applyBorder="1" applyAlignment="1">
      <alignment vertical="center"/>
    </xf>
    <xf numFmtId="38" fontId="20" fillId="3" borderId="0" xfId="4" applyFont="1" applyFill="1" applyBorder="1" applyAlignment="1">
      <alignment vertical="center"/>
    </xf>
    <xf numFmtId="38" fontId="14" fillId="0" borderId="0" xfId="3" applyFont="1" applyFill="1" applyBorder="1" applyAlignment="1">
      <alignment vertical="center"/>
    </xf>
    <xf numFmtId="38" fontId="15" fillId="0" borderId="0" xfId="5" applyNumberFormat="1" applyFont="1" applyAlignment="1">
      <alignment vertical="center"/>
    </xf>
    <xf numFmtId="38" fontId="14" fillId="0" borderId="0" xfId="3" applyFont="1" applyFill="1" applyAlignment="1">
      <alignment vertical="center"/>
    </xf>
    <xf numFmtId="0" fontId="18" fillId="3" borderId="34" xfId="5" applyFont="1" applyFill="1" applyBorder="1" applyAlignment="1">
      <alignment horizontal="centerContinuous" vertical="center"/>
    </xf>
    <xf numFmtId="176" fontId="18" fillId="3" borderId="35" xfId="4" applyNumberFormat="1" applyFont="1" applyFill="1" applyBorder="1" applyAlignment="1">
      <alignment horizontal="left" vertical="center"/>
    </xf>
    <xf numFmtId="0" fontId="18" fillId="3" borderId="47" xfId="5" applyFont="1" applyFill="1" applyBorder="1" applyAlignment="1">
      <alignment vertical="center"/>
    </xf>
    <xf numFmtId="176" fontId="18" fillId="3" borderId="48" xfId="5" applyNumberFormat="1" applyFont="1" applyFill="1" applyBorder="1" applyAlignment="1">
      <alignment horizontal="left" vertical="center"/>
    </xf>
    <xf numFmtId="0" fontId="18" fillId="3" borderId="64" xfId="5" applyFont="1" applyFill="1" applyBorder="1" applyAlignment="1">
      <alignment vertical="center"/>
    </xf>
    <xf numFmtId="176" fontId="18" fillId="3" borderId="65" xfId="5" applyNumberFormat="1" applyFont="1" applyFill="1" applyBorder="1" applyAlignment="1">
      <alignment horizontal="left" vertical="center"/>
    </xf>
    <xf numFmtId="0" fontId="18" fillId="3" borderId="43" xfId="5" applyFont="1" applyFill="1" applyBorder="1" applyAlignment="1">
      <alignment vertical="center"/>
    </xf>
    <xf numFmtId="176" fontId="18" fillId="3" borderId="44" xfId="5" applyNumberFormat="1" applyFont="1" applyFill="1" applyBorder="1" applyAlignment="1">
      <alignment horizontal="left" vertical="center"/>
    </xf>
    <xf numFmtId="38" fontId="18" fillId="3" borderId="0" xfId="4" applyFont="1" applyFill="1" applyBorder="1" applyAlignment="1">
      <alignment vertical="center"/>
    </xf>
    <xf numFmtId="0" fontId="18" fillId="3" borderId="0" xfId="5" applyFont="1" applyFill="1" applyAlignment="1">
      <alignment vertical="center"/>
    </xf>
    <xf numFmtId="176" fontId="18" fillId="3" borderId="0" xfId="5" applyNumberFormat="1" applyFont="1" applyFill="1" applyAlignment="1">
      <alignment horizontal="left" vertical="center"/>
    </xf>
    <xf numFmtId="38" fontId="18" fillId="3" borderId="0" xfId="5" applyNumberFormat="1" applyFont="1" applyFill="1" applyAlignment="1">
      <alignment vertical="center"/>
    </xf>
    <xf numFmtId="38" fontId="19" fillId="0" borderId="0" xfId="5" applyNumberFormat="1" applyFont="1" applyAlignment="1">
      <alignment vertical="center"/>
    </xf>
    <xf numFmtId="38" fontId="14" fillId="0" borderId="31" xfId="3" applyFont="1" applyBorder="1" applyAlignment="1">
      <alignment vertical="center"/>
    </xf>
    <xf numFmtId="38" fontId="14" fillId="0" borderId="39" xfId="3" applyFont="1" applyBorder="1" applyAlignment="1">
      <alignment horizontal="center" vertical="center"/>
    </xf>
    <xf numFmtId="38" fontId="14" fillId="0" borderId="36" xfId="3" applyFont="1" applyBorder="1" applyAlignment="1">
      <alignment vertical="center"/>
    </xf>
    <xf numFmtId="38" fontId="14" fillId="0" borderId="22" xfId="3" applyFont="1" applyBorder="1" applyAlignment="1">
      <alignment vertical="center"/>
    </xf>
    <xf numFmtId="38" fontId="14" fillId="0" borderId="39" xfId="3" applyFont="1" applyBorder="1" applyAlignment="1">
      <alignment vertical="center"/>
    </xf>
    <xf numFmtId="38" fontId="14" fillId="0" borderId="72" xfId="3" applyFont="1" applyBorder="1" applyAlignment="1">
      <alignment vertical="center"/>
    </xf>
    <xf numFmtId="38" fontId="14" fillId="0" borderId="73" xfId="3" applyFont="1" applyBorder="1" applyAlignment="1">
      <alignment horizontal="center" vertical="center"/>
    </xf>
    <xf numFmtId="38" fontId="14" fillId="0" borderId="41" xfId="3" applyFont="1" applyBorder="1" applyAlignment="1">
      <alignment horizontal="center" vertical="center"/>
    </xf>
    <xf numFmtId="38" fontId="14" fillId="3" borderId="74" xfId="3" applyFont="1" applyFill="1" applyBorder="1" applyAlignment="1">
      <alignment vertical="center"/>
    </xf>
    <xf numFmtId="38" fontId="14" fillId="3" borderId="33" xfId="3" applyFont="1" applyFill="1" applyBorder="1" applyAlignment="1">
      <alignment vertical="center"/>
    </xf>
    <xf numFmtId="38" fontId="14" fillId="3" borderId="24" xfId="3" applyFont="1" applyFill="1" applyBorder="1" applyAlignment="1">
      <alignment vertical="center"/>
    </xf>
    <xf numFmtId="38" fontId="14" fillId="3" borderId="27" xfId="3" applyFont="1" applyFill="1" applyBorder="1" applyAlignment="1">
      <alignment vertical="center"/>
    </xf>
    <xf numFmtId="38" fontId="14" fillId="3" borderId="26" xfId="3" applyFont="1" applyFill="1" applyBorder="1" applyAlignment="1">
      <alignment vertical="center"/>
    </xf>
    <xf numFmtId="38" fontId="14" fillId="0" borderId="25" xfId="3" applyFont="1" applyBorder="1" applyAlignment="1">
      <alignment vertical="center"/>
    </xf>
    <xf numFmtId="0" fontId="18" fillId="0" borderId="43" xfId="7" applyFont="1" applyBorder="1">
      <alignment vertical="center"/>
    </xf>
    <xf numFmtId="0" fontId="18" fillId="0" borderId="44" xfId="7" applyFont="1" applyBorder="1" applyAlignment="1">
      <alignment horizontal="left" vertical="center"/>
    </xf>
    <xf numFmtId="38" fontId="14" fillId="0" borderId="73" xfId="3" applyFont="1" applyBorder="1" applyAlignment="1">
      <alignment vertical="center"/>
    </xf>
    <xf numFmtId="0" fontId="18" fillId="0" borderId="48" xfId="7" applyFont="1" applyBorder="1" applyAlignment="1">
      <alignment horizontal="left" vertical="center"/>
    </xf>
    <xf numFmtId="38" fontId="18" fillId="3" borderId="0" xfId="3" applyFont="1" applyFill="1" applyAlignment="1">
      <alignment vertical="center"/>
    </xf>
    <xf numFmtId="176" fontId="18" fillId="0" borderId="0" xfId="3" applyNumberFormat="1" applyFont="1" applyAlignment="1">
      <alignment horizontal="left" vertical="center"/>
    </xf>
    <xf numFmtId="38" fontId="14" fillId="3" borderId="75" xfId="3" applyFont="1" applyFill="1" applyBorder="1" applyAlignment="1">
      <alignment vertical="center"/>
    </xf>
    <xf numFmtId="38" fontId="14" fillId="0" borderId="42" xfId="3" applyFont="1" applyBorder="1" applyAlignment="1">
      <alignment horizontal="center" vertical="center"/>
    </xf>
    <xf numFmtId="38" fontId="14" fillId="0" borderId="30" xfId="3" applyFont="1" applyBorder="1" applyAlignment="1">
      <alignment horizontal="center" vertical="center"/>
    </xf>
    <xf numFmtId="38" fontId="14" fillId="0" borderId="72" xfId="3" applyFont="1" applyBorder="1" applyAlignment="1">
      <alignment horizontal="center" vertical="center"/>
    </xf>
    <xf numFmtId="38" fontId="14" fillId="0" borderId="71" xfId="3" applyFont="1" applyBorder="1" applyAlignment="1">
      <alignment horizontal="center" vertical="center"/>
    </xf>
    <xf numFmtId="38" fontId="14" fillId="0" borderId="37" xfId="3" applyFont="1" applyBorder="1" applyAlignment="1">
      <alignment horizontal="center" vertical="center"/>
    </xf>
    <xf numFmtId="38" fontId="22" fillId="0" borderId="30" xfId="3" applyFont="1" applyBorder="1" applyAlignment="1">
      <alignment vertical="center"/>
    </xf>
    <xf numFmtId="38" fontId="14" fillId="0" borderId="0" xfId="1" applyFont="1" applyAlignment="1">
      <alignment vertical="center"/>
    </xf>
    <xf numFmtId="38" fontId="18" fillId="3" borderId="37" xfId="1" applyFont="1" applyFill="1" applyBorder="1" applyAlignment="1">
      <alignment horizontal="center" vertical="center" shrinkToFit="1"/>
    </xf>
    <xf numFmtId="38" fontId="18" fillId="3" borderId="42" xfId="1" applyFont="1" applyFill="1" applyBorder="1" applyAlignment="1">
      <alignment horizontal="center" vertical="center"/>
    </xf>
    <xf numFmtId="38" fontId="14" fillId="0" borderId="0" xfId="1" applyFont="1" applyFill="1" applyBorder="1" applyAlignment="1">
      <alignment vertical="center"/>
    </xf>
    <xf numFmtId="0" fontId="18" fillId="3" borderId="1" xfId="5" applyFont="1" applyFill="1" applyBorder="1" applyAlignment="1">
      <alignment horizontal="centerContinuous" vertical="center"/>
    </xf>
    <xf numFmtId="38" fontId="18" fillId="0" borderId="0" xfId="3" applyFont="1" applyAlignment="1">
      <alignment vertical="center"/>
    </xf>
    <xf numFmtId="38" fontId="18" fillId="0" borderId="0" xfId="3" applyFont="1" applyAlignment="1">
      <alignment horizontal="center" vertical="center"/>
    </xf>
    <xf numFmtId="177" fontId="18" fillId="3" borderId="0" xfId="4" applyNumberFormat="1" applyFont="1" applyFill="1" applyBorder="1" applyAlignment="1">
      <alignment vertical="center"/>
    </xf>
    <xf numFmtId="176" fontId="18" fillId="3" borderId="0" xfId="4" applyNumberFormat="1" applyFont="1" applyFill="1" applyBorder="1" applyAlignment="1">
      <alignment horizontal="left" vertical="center"/>
    </xf>
    <xf numFmtId="0" fontId="18" fillId="3" borderId="37" xfId="5" applyFont="1" applyFill="1" applyBorder="1" applyAlignment="1">
      <alignment horizontal="left" vertical="center"/>
    </xf>
    <xf numFmtId="0" fontId="18" fillId="3" borderId="42" xfId="5" applyFont="1" applyFill="1" applyBorder="1" applyAlignment="1">
      <alignment horizontal="left" vertical="center"/>
    </xf>
    <xf numFmtId="0" fontId="18" fillId="0" borderId="43" xfId="5" applyFont="1" applyBorder="1" applyAlignment="1">
      <alignment vertical="center"/>
    </xf>
    <xf numFmtId="38" fontId="18" fillId="0" borderId="44" xfId="5" applyNumberFormat="1" applyFont="1" applyBorder="1" applyAlignment="1">
      <alignment vertical="center"/>
    </xf>
    <xf numFmtId="0" fontId="18" fillId="0" borderId="66" xfId="7" applyFont="1" applyBorder="1">
      <alignment vertical="center"/>
    </xf>
    <xf numFmtId="0" fontId="18" fillId="0" borderId="67" xfId="7" applyFont="1" applyBorder="1" applyAlignment="1">
      <alignment horizontal="left" vertical="center"/>
    </xf>
    <xf numFmtId="38" fontId="18" fillId="0" borderId="67" xfId="1" applyFont="1" applyBorder="1" applyAlignment="1">
      <alignment horizontal="right" vertical="center"/>
    </xf>
    <xf numFmtId="38" fontId="18" fillId="0" borderId="44" xfId="1" applyFont="1" applyBorder="1" applyAlignment="1">
      <alignment horizontal="right" vertical="center"/>
    </xf>
    <xf numFmtId="0" fontId="18" fillId="0" borderId="45" xfId="5" applyFont="1" applyBorder="1" applyAlignment="1">
      <alignment vertical="center"/>
    </xf>
    <xf numFmtId="176" fontId="18" fillId="0" borderId="46" xfId="5" applyNumberFormat="1" applyFont="1" applyBorder="1" applyAlignment="1">
      <alignment horizontal="left" vertical="center"/>
    </xf>
    <xf numFmtId="38" fontId="18" fillId="0" borderId="46" xfId="5" applyNumberFormat="1" applyFont="1" applyBorder="1" applyAlignment="1">
      <alignment vertical="center"/>
    </xf>
    <xf numFmtId="0" fontId="18" fillId="0" borderId="47" xfId="5" applyFont="1" applyBorder="1" applyAlignment="1">
      <alignment vertical="center"/>
    </xf>
    <xf numFmtId="176" fontId="18" fillId="0" borderId="48" xfId="5" applyNumberFormat="1" applyFont="1" applyBorder="1" applyAlignment="1">
      <alignment horizontal="left" vertical="center"/>
    </xf>
    <xf numFmtId="38" fontId="18" fillId="0" borderId="48" xfId="5" applyNumberFormat="1" applyFont="1" applyBorder="1" applyAlignment="1">
      <alignment vertical="center"/>
    </xf>
    <xf numFmtId="0" fontId="18" fillId="0" borderId="47" xfId="7" applyFont="1" applyBorder="1">
      <alignment vertical="center"/>
    </xf>
    <xf numFmtId="176" fontId="18" fillId="0" borderId="44" xfId="5" applyNumberFormat="1" applyFont="1" applyBorder="1" applyAlignment="1">
      <alignment horizontal="left" vertical="center"/>
    </xf>
    <xf numFmtId="0" fontId="18" fillId="0" borderId="68" xfId="7" applyFont="1" applyBorder="1">
      <alignment vertical="center"/>
    </xf>
    <xf numFmtId="0" fontId="18" fillId="0" borderId="69" xfId="7" applyFont="1" applyBorder="1" applyAlignment="1">
      <alignment horizontal="left" vertical="center"/>
    </xf>
    <xf numFmtId="38" fontId="18" fillId="0" borderId="69" xfId="1" applyFont="1" applyBorder="1" applyAlignment="1">
      <alignment horizontal="right" vertical="center"/>
    </xf>
    <xf numFmtId="38" fontId="18" fillId="0" borderId="67" xfId="1" applyFont="1" applyFill="1" applyBorder="1" applyAlignment="1">
      <alignment horizontal="right" vertical="center"/>
    </xf>
    <xf numFmtId="38" fontId="18" fillId="0" borderId="48" xfId="1" applyFont="1" applyFill="1" applyBorder="1" applyAlignment="1">
      <alignment horizontal="right" vertical="center"/>
    </xf>
    <xf numFmtId="38" fontId="18" fillId="0" borderId="69" xfId="1" applyFont="1" applyFill="1" applyBorder="1" applyAlignment="1">
      <alignment horizontal="right" vertical="center"/>
    </xf>
    <xf numFmtId="0" fontId="18" fillId="0" borderId="52" xfId="5" applyFont="1" applyBorder="1" applyAlignment="1">
      <alignment vertical="center"/>
    </xf>
    <xf numFmtId="176" fontId="18" fillId="0" borderId="53" xfId="5" applyNumberFormat="1" applyFont="1" applyBorder="1" applyAlignment="1">
      <alignment horizontal="left" vertical="center"/>
    </xf>
    <xf numFmtId="38" fontId="18" fillId="0" borderId="53" xfId="5" applyNumberFormat="1" applyFont="1" applyBorder="1" applyAlignment="1">
      <alignment vertical="center"/>
    </xf>
    <xf numFmtId="0" fontId="18" fillId="0" borderId="54" xfId="5" applyFont="1" applyBorder="1" applyAlignment="1">
      <alignment vertical="center"/>
    </xf>
    <xf numFmtId="176" fontId="18" fillId="0" borderId="55" xfId="5" applyNumberFormat="1" applyFont="1" applyBorder="1" applyAlignment="1">
      <alignment horizontal="left" vertical="center"/>
    </xf>
    <xf numFmtId="38" fontId="18" fillId="0" borderId="55" xfId="5" applyNumberFormat="1" applyFont="1" applyBorder="1" applyAlignment="1">
      <alignment vertical="center"/>
    </xf>
    <xf numFmtId="0" fontId="18" fillId="3" borderId="61" xfId="5" applyFont="1" applyFill="1" applyBorder="1" applyAlignment="1">
      <alignment vertical="center"/>
    </xf>
    <xf numFmtId="176" fontId="18" fillId="3" borderId="62" xfId="5" applyNumberFormat="1" applyFont="1" applyFill="1" applyBorder="1" applyAlignment="1">
      <alignment horizontal="left" vertical="center"/>
    </xf>
    <xf numFmtId="38" fontId="18" fillId="0" borderId="62" xfId="5" applyNumberFormat="1" applyFont="1" applyBorder="1" applyAlignment="1">
      <alignment horizontal="center" vertical="center"/>
    </xf>
    <xf numFmtId="38" fontId="18" fillId="3" borderId="48" xfId="5" applyNumberFormat="1" applyFont="1" applyFill="1" applyBorder="1" applyAlignment="1">
      <alignment vertical="center"/>
    </xf>
    <xf numFmtId="38" fontId="18" fillId="3" borderId="65" xfId="5" applyNumberFormat="1" applyFont="1" applyFill="1" applyBorder="1" applyAlignment="1">
      <alignment vertical="center"/>
    </xf>
    <xf numFmtId="38" fontId="18" fillId="3" borderId="44" xfId="5" applyNumberFormat="1" applyFont="1" applyFill="1" applyBorder="1" applyAlignment="1">
      <alignment vertical="center"/>
    </xf>
    <xf numFmtId="38" fontId="18" fillId="0" borderId="0" xfId="3" applyFont="1" applyFill="1" applyAlignment="1">
      <alignment vertical="center"/>
    </xf>
    <xf numFmtId="0" fontId="23" fillId="5" borderId="0" xfId="5" applyFont="1" applyFill="1" applyAlignment="1">
      <alignment horizontal="center" vertical="center"/>
    </xf>
    <xf numFmtId="0" fontId="5" fillId="3" borderId="4" xfId="0" applyFont="1" applyFill="1" applyBorder="1" applyAlignment="1">
      <alignment horizontal="center" vertical="center"/>
    </xf>
    <xf numFmtId="38" fontId="21" fillId="0" borderId="0" xfId="5" applyNumberFormat="1" applyFont="1" applyAlignment="1">
      <alignment vertical="center"/>
    </xf>
    <xf numFmtId="38" fontId="15" fillId="0" borderId="0" xfId="5" applyNumberFormat="1" applyFont="1" applyAlignment="1">
      <alignment horizontal="center" vertical="center"/>
    </xf>
    <xf numFmtId="38" fontId="6" fillId="8" borderId="14" xfId="1" applyFont="1" applyFill="1" applyBorder="1" applyAlignment="1">
      <alignment vertical="center"/>
    </xf>
    <xf numFmtId="38" fontId="6" fillId="8" borderId="4" xfId="1" applyFont="1" applyFill="1" applyBorder="1" applyAlignment="1">
      <alignment vertical="center"/>
    </xf>
    <xf numFmtId="38" fontId="7" fillId="9" borderId="14" xfId="1" applyFont="1" applyFill="1" applyBorder="1" applyAlignment="1">
      <alignment vertical="center"/>
    </xf>
    <xf numFmtId="0" fontId="0" fillId="0" borderId="0" xfId="0" applyAlignment="1">
      <alignment horizontal="left" vertical="center"/>
    </xf>
    <xf numFmtId="38" fontId="20" fillId="3" borderId="40" xfId="4" applyFont="1" applyFill="1" applyBorder="1" applyAlignment="1">
      <alignment vertical="center"/>
    </xf>
    <xf numFmtId="38" fontId="20" fillId="3" borderId="41" xfId="4" applyFont="1" applyFill="1" applyBorder="1" applyAlignment="1">
      <alignment vertical="center"/>
    </xf>
    <xf numFmtId="38" fontId="20" fillId="3" borderId="82" xfId="4" applyFont="1" applyFill="1" applyBorder="1" applyAlignment="1">
      <alignment vertical="center"/>
    </xf>
    <xf numFmtId="0" fontId="18" fillId="3" borderId="39" xfId="5" applyFont="1" applyFill="1" applyBorder="1" applyAlignment="1">
      <alignment vertical="center"/>
    </xf>
    <xf numFmtId="38" fontId="18" fillId="3" borderId="42" xfId="5" applyNumberFormat="1" applyFont="1" applyFill="1" applyBorder="1" applyAlignment="1">
      <alignment vertical="center"/>
    </xf>
    <xf numFmtId="0" fontId="24" fillId="0" borderId="0" xfId="0" applyFont="1" applyAlignment="1">
      <alignment vertical="top" wrapText="1"/>
    </xf>
    <xf numFmtId="0" fontId="26" fillId="10" borderId="18" xfId="0" applyFont="1" applyFill="1" applyBorder="1" applyAlignment="1">
      <alignment horizontal="center" vertical="center" wrapText="1"/>
    </xf>
    <xf numFmtId="0" fontId="5" fillId="10" borderId="0" xfId="0" applyFont="1" applyFill="1" applyAlignment="1">
      <alignment horizontal="center" vertical="center" wrapText="1"/>
    </xf>
    <xf numFmtId="0" fontId="26" fillId="10" borderId="0" xfId="0" applyFont="1" applyFill="1" applyAlignment="1">
      <alignment horizontal="center" vertical="center" wrapText="1"/>
    </xf>
    <xf numFmtId="38" fontId="6" fillId="0" borderId="0" xfId="1" applyFont="1" applyBorder="1" applyAlignment="1">
      <alignment horizontal="center" vertical="center"/>
    </xf>
    <xf numFmtId="0" fontId="5" fillId="7" borderId="84" xfId="0" applyFont="1" applyFill="1" applyBorder="1" applyAlignment="1">
      <alignment horizontal="center" vertical="center"/>
    </xf>
    <xf numFmtId="0" fontId="5" fillId="3" borderId="39" xfId="0" applyFont="1" applyFill="1" applyBorder="1" applyAlignment="1">
      <alignment horizontal="center" vertical="center"/>
    </xf>
    <xf numFmtId="0" fontId="5" fillId="3" borderId="34" xfId="0" applyFont="1" applyFill="1" applyBorder="1" applyAlignment="1">
      <alignment horizontal="center" vertical="center"/>
    </xf>
    <xf numFmtId="0" fontId="5" fillId="0" borderId="34" xfId="0" applyFont="1" applyBorder="1" applyAlignment="1">
      <alignment horizontal="center" vertical="center"/>
    </xf>
    <xf numFmtId="0" fontId="5" fillId="0" borderId="34" xfId="0" applyFont="1" applyBorder="1" applyAlignment="1">
      <alignment horizontal="center" vertical="center" wrapText="1"/>
    </xf>
    <xf numFmtId="0" fontId="5" fillId="7" borderId="14" xfId="0" applyFont="1" applyFill="1" applyBorder="1" applyAlignment="1">
      <alignment horizontal="center" vertical="center"/>
    </xf>
    <xf numFmtId="0" fontId="5" fillId="6" borderId="19" xfId="0" applyFont="1" applyFill="1" applyBorder="1" applyAlignment="1">
      <alignment horizontal="center" vertical="center"/>
    </xf>
    <xf numFmtId="0" fontId="18" fillId="0" borderId="64" xfId="5" applyFont="1" applyBorder="1" applyAlignment="1">
      <alignment vertical="center"/>
    </xf>
    <xf numFmtId="176" fontId="18" fillId="0" borderId="65" xfId="5" applyNumberFormat="1" applyFont="1" applyBorder="1" applyAlignment="1">
      <alignment horizontal="left" vertical="center"/>
    </xf>
    <xf numFmtId="38" fontId="18" fillId="0" borderId="65" xfId="5" applyNumberFormat="1" applyFont="1" applyBorder="1" applyAlignment="1">
      <alignment vertical="center"/>
    </xf>
    <xf numFmtId="0" fontId="18" fillId="0" borderId="36" xfId="5" applyFont="1" applyBorder="1" applyAlignment="1">
      <alignment vertical="center"/>
    </xf>
    <xf numFmtId="176" fontId="18" fillId="0" borderId="38" xfId="5" applyNumberFormat="1" applyFont="1" applyBorder="1" applyAlignment="1">
      <alignment horizontal="left" vertical="center"/>
    </xf>
    <xf numFmtId="38" fontId="18" fillId="0" borderId="38" xfId="5" applyNumberFormat="1" applyFont="1" applyBorder="1" applyAlignment="1">
      <alignment vertical="center"/>
    </xf>
    <xf numFmtId="0" fontId="18" fillId="0" borderId="66" xfId="5" applyFont="1" applyBorder="1" applyAlignment="1">
      <alignment vertical="center"/>
    </xf>
    <xf numFmtId="176" fontId="18" fillId="3" borderId="67" xfId="5" applyNumberFormat="1" applyFont="1" applyFill="1" applyBorder="1" applyAlignment="1">
      <alignment horizontal="left" vertical="center"/>
    </xf>
    <xf numFmtId="38" fontId="18" fillId="0" borderId="67" xfId="5" applyNumberFormat="1" applyFont="1" applyBorder="1" applyAlignment="1">
      <alignment vertical="center"/>
    </xf>
    <xf numFmtId="38" fontId="7" fillId="3" borderId="86" xfId="1" applyFont="1" applyFill="1" applyBorder="1" applyAlignment="1">
      <alignment vertical="center"/>
    </xf>
    <xf numFmtId="0" fontId="3" fillId="0" borderId="0" xfId="0" applyFont="1" applyBorder="1">
      <alignment vertical="center"/>
    </xf>
    <xf numFmtId="38" fontId="3" fillId="0" borderId="0" xfId="1" applyFont="1" applyBorder="1">
      <alignment vertical="center"/>
    </xf>
    <xf numFmtId="0" fontId="5" fillId="7" borderId="2" xfId="0" applyFont="1" applyFill="1" applyBorder="1" applyAlignment="1">
      <alignment horizontal="center" vertical="center"/>
    </xf>
    <xf numFmtId="0" fontId="5" fillId="3" borderId="2" xfId="0" applyFont="1" applyFill="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176" fontId="18" fillId="3" borderId="38" xfId="5" applyNumberFormat="1" applyFont="1" applyFill="1" applyBorder="1" applyAlignment="1">
      <alignment horizontal="left" vertical="center"/>
    </xf>
    <xf numFmtId="0" fontId="3" fillId="11" borderId="0" xfId="0" applyFont="1" applyFill="1">
      <alignment vertical="center"/>
    </xf>
    <xf numFmtId="0" fontId="3" fillId="11" borderId="2" xfId="0" applyFont="1" applyFill="1" applyBorder="1">
      <alignment vertical="center"/>
    </xf>
    <xf numFmtId="38" fontId="3" fillId="11" borderId="2" xfId="1" applyFont="1" applyFill="1" applyBorder="1">
      <alignment vertical="center"/>
    </xf>
    <xf numFmtId="0" fontId="3" fillId="11" borderId="0" xfId="0" applyFont="1" applyFill="1" applyBorder="1">
      <alignment vertical="center"/>
    </xf>
    <xf numFmtId="38" fontId="3" fillId="11" borderId="0" xfId="1" applyFont="1" applyFill="1" applyBorder="1">
      <alignment vertical="center"/>
    </xf>
    <xf numFmtId="38" fontId="6" fillId="8" borderId="34" xfId="1" applyFont="1" applyFill="1" applyBorder="1" applyAlignment="1">
      <alignment vertical="center"/>
    </xf>
    <xf numFmtId="38" fontId="6" fillId="8" borderId="89" xfId="1" applyFont="1" applyFill="1" applyBorder="1" applyAlignment="1">
      <alignment vertical="center"/>
    </xf>
    <xf numFmtId="38" fontId="6" fillId="0" borderId="90" xfId="1" applyFont="1" applyBorder="1" applyAlignment="1">
      <alignment horizontal="center" vertical="center"/>
    </xf>
    <xf numFmtId="38" fontId="6" fillId="0" borderId="91" xfId="1" applyFont="1" applyBorder="1" applyAlignment="1">
      <alignment horizontal="center" vertical="center"/>
    </xf>
    <xf numFmtId="38" fontId="6" fillId="0" borderId="86" xfId="1" applyFont="1" applyBorder="1" applyAlignment="1">
      <alignment vertical="center"/>
    </xf>
    <xf numFmtId="38" fontId="6" fillId="0" borderId="92" xfId="1" applyFont="1" applyBorder="1" applyAlignment="1">
      <alignment vertical="center"/>
    </xf>
    <xf numFmtId="0" fontId="0" fillId="0" borderId="2" xfId="0" applyBorder="1">
      <alignment vertical="center"/>
    </xf>
    <xf numFmtId="0" fontId="0" fillId="0" borderId="2" xfId="0" applyBorder="1" applyAlignment="1">
      <alignment horizontal="center" vertical="center"/>
    </xf>
    <xf numFmtId="0" fontId="6" fillId="12" borderId="0" xfId="0" applyFont="1" applyFill="1" applyBorder="1" applyAlignment="1">
      <alignment vertical="center"/>
    </xf>
    <xf numFmtId="0" fontId="6" fillId="13" borderId="94" xfId="0" applyFont="1" applyFill="1" applyBorder="1" applyAlignment="1">
      <alignment vertical="center"/>
    </xf>
    <xf numFmtId="0" fontId="28" fillId="13" borderId="95" xfId="0" applyFont="1" applyFill="1" applyBorder="1" applyAlignment="1">
      <alignment horizontal="center" vertical="center" textRotation="255"/>
    </xf>
    <xf numFmtId="0" fontId="29" fillId="13" borderId="93" xfId="0" applyFont="1" applyFill="1" applyBorder="1" applyAlignment="1">
      <alignment horizontal="center" vertical="center" textRotation="255"/>
    </xf>
    <xf numFmtId="38" fontId="6" fillId="0" borderId="39" xfId="1" applyFont="1" applyBorder="1" applyAlignment="1">
      <alignment vertical="center"/>
    </xf>
    <xf numFmtId="38" fontId="6" fillId="0" borderId="86" xfId="1" applyFont="1" applyBorder="1" applyAlignment="1">
      <alignment horizontal="center" vertical="center"/>
    </xf>
    <xf numFmtId="38" fontId="6" fillId="0" borderId="96" xfId="1" applyFont="1" applyBorder="1" applyAlignment="1">
      <alignment horizontal="center" vertical="center"/>
    </xf>
    <xf numFmtId="0" fontId="26" fillId="10" borderId="98" xfId="0" applyFont="1" applyFill="1" applyBorder="1" applyAlignment="1">
      <alignment horizontal="center" vertical="center" wrapText="1"/>
    </xf>
    <xf numFmtId="38" fontId="6" fillId="0" borderId="15" xfId="1" applyFont="1" applyBorder="1" applyAlignment="1">
      <alignment horizontal="center" vertical="center"/>
    </xf>
    <xf numFmtId="38" fontId="6" fillId="0" borderId="16" xfId="1" applyFont="1" applyBorder="1" applyAlignment="1">
      <alignment horizontal="center" vertical="center"/>
    </xf>
    <xf numFmtId="38" fontId="6" fillId="0" borderId="7" xfId="1" applyFont="1" applyBorder="1" applyAlignment="1">
      <alignment horizontal="center" vertical="center"/>
    </xf>
    <xf numFmtId="38" fontId="6" fillId="0" borderId="6" xfId="1" applyFont="1" applyBorder="1" applyAlignment="1">
      <alignment horizontal="center" vertical="center"/>
    </xf>
    <xf numFmtId="38" fontId="8" fillId="7" borderId="101" xfId="1" applyFont="1" applyFill="1" applyBorder="1" applyAlignment="1">
      <alignment vertical="center"/>
    </xf>
    <xf numFmtId="38" fontId="6" fillId="0" borderId="34" xfId="1" applyFont="1" applyBorder="1" applyAlignment="1">
      <alignment vertical="center"/>
    </xf>
    <xf numFmtId="38" fontId="6" fillId="0" borderId="89" xfId="1" applyFont="1" applyBorder="1" applyAlignment="1">
      <alignment vertical="center"/>
    </xf>
    <xf numFmtId="0" fontId="31" fillId="0" borderId="0" xfId="0" applyFont="1" applyAlignment="1">
      <alignment horizontal="center" vertical="center"/>
    </xf>
    <xf numFmtId="3" fontId="0" fillId="0" borderId="0" xfId="0" applyNumberFormat="1">
      <alignment vertical="center"/>
    </xf>
    <xf numFmtId="0" fontId="33" fillId="0" borderId="0" xfId="9" applyFont="1" applyAlignment="1">
      <alignment horizontal="left" vertical="center"/>
    </xf>
    <xf numFmtId="0" fontId="33" fillId="0" borderId="0" xfId="9" applyFont="1">
      <alignment vertical="center"/>
    </xf>
    <xf numFmtId="0" fontId="30" fillId="0" borderId="0" xfId="8">
      <alignment vertical="center"/>
    </xf>
    <xf numFmtId="0" fontId="34" fillId="0" borderId="0" xfId="9" applyFont="1" applyAlignment="1">
      <alignment horizontal="center" vertical="center"/>
    </xf>
    <xf numFmtId="0" fontId="33" fillId="7" borderId="2" xfId="9" applyFont="1" applyFill="1" applyBorder="1" applyAlignment="1">
      <alignment horizontal="center" vertical="center"/>
    </xf>
    <xf numFmtId="0" fontId="35" fillId="7" borderId="87" xfId="9" applyFont="1" applyFill="1" applyBorder="1" applyAlignment="1">
      <alignment horizontal="center" vertical="center" wrapText="1"/>
    </xf>
    <xf numFmtId="0" fontId="35" fillId="7" borderId="2" xfId="9" applyFont="1" applyFill="1" applyBorder="1" applyAlignment="1">
      <alignment horizontal="center" vertical="center" wrapText="1"/>
    </xf>
    <xf numFmtId="0" fontId="35" fillId="7" borderId="106" xfId="9" applyFont="1" applyFill="1" applyBorder="1" applyAlignment="1">
      <alignment horizontal="center" vertical="center" wrapText="1"/>
    </xf>
    <xf numFmtId="0" fontId="35" fillId="7" borderId="107" xfId="9" applyFont="1" applyFill="1" applyBorder="1" applyAlignment="1">
      <alignment horizontal="center" vertical="center" wrapText="1"/>
    </xf>
    <xf numFmtId="0" fontId="0" fillId="3" borderId="0" xfId="0" applyFill="1">
      <alignment vertical="center"/>
    </xf>
    <xf numFmtId="0" fontId="33" fillId="7" borderId="111" xfId="9" applyFont="1" applyFill="1" applyBorder="1" applyAlignment="1">
      <alignment horizontal="center" vertical="center"/>
    </xf>
    <xf numFmtId="0" fontId="33" fillId="7" borderId="112" xfId="9" applyFont="1" applyFill="1" applyBorder="1" applyAlignment="1">
      <alignment horizontal="center" vertical="center" wrapText="1"/>
    </xf>
    <xf numFmtId="0" fontId="33" fillId="7" borderId="113" xfId="9" applyFont="1" applyFill="1" applyBorder="1" applyAlignment="1">
      <alignment horizontal="center" vertical="center" wrapText="1"/>
    </xf>
    <xf numFmtId="0" fontId="33" fillId="7" borderId="114" xfId="9" applyFont="1" applyFill="1" applyBorder="1" applyAlignment="1">
      <alignment horizontal="center" vertical="center" wrapText="1"/>
    </xf>
    <xf numFmtId="0" fontId="33" fillId="3" borderId="49" xfId="9" applyFont="1" applyFill="1" applyBorder="1" applyAlignment="1">
      <alignment horizontal="center" vertical="center"/>
    </xf>
    <xf numFmtId="0" fontId="33" fillId="14" borderId="115" xfId="9" applyFont="1" applyFill="1" applyBorder="1" applyAlignment="1">
      <alignment horizontal="center" vertical="center"/>
    </xf>
    <xf numFmtId="0" fontId="33" fillId="14" borderId="115" xfId="9" applyFont="1" applyFill="1" applyBorder="1">
      <alignment vertical="center"/>
    </xf>
    <xf numFmtId="38" fontId="33" fillId="0" borderId="116" xfId="1" applyFont="1" applyFill="1" applyBorder="1">
      <alignment vertical="center"/>
    </xf>
    <xf numFmtId="38" fontId="33" fillId="14" borderId="115" xfId="1" applyFont="1" applyFill="1" applyBorder="1">
      <alignment vertical="center"/>
    </xf>
    <xf numFmtId="38" fontId="33" fillId="0" borderId="117" xfId="1" applyFont="1" applyFill="1" applyBorder="1">
      <alignment vertical="center"/>
    </xf>
    <xf numFmtId="38" fontId="33" fillId="15" borderId="118" xfId="1" applyFont="1" applyFill="1" applyBorder="1">
      <alignment vertical="center"/>
    </xf>
    <xf numFmtId="0" fontId="31" fillId="3" borderId="0" xfId="0" applyFont="1" applyFill="1">
      <alignment vertical="center"/>
    </xf>
    <xf numFmtId="0" fontId="33" fillId="16" borderId="115" xfId="9" applyFont="1" applyFill="1" applyBorder="1" applyAlignment="1">
      <alignment horizontal="center" vertical="center"/>
    </xf>
    <xf numFmtId="38" fontId="33" fillId="16" borderId="115" xfId="1" applyFont="1" applyFill="1" applyBorder="1">
      <alignment vertical="center"/>
    </xf>
    <xf numFmtId="38" fontId="33" fillId="16" borderId="120" xfId="1" applyFont="1" applyFill="1" applyBorder="1">
      <alignment vertical="center"/>
    </xf>
    <xf numFmtId="38" fontId="33" fillId="0" borderId="121" xfId="1" applyFont="1" applyFill="1" applyBorder="1">
      <alignment vertical="center"/>
    </xf>
    <xf numFmtId="38" fontId="33" fillId="0" borderId="122" xfId="1" applyFont="1" applyFill="1" applyBorder="1">
      <alignment vertical="center"/>
    </xf>
    <xf numFmtId="0" fontId="33" fillId="17" borderId="115" xfId="9" applyFont="1" applyFill="1" applyBorder="1" applyAlignment="1">
      <alignment horizontal="center" vertical="center"/>
    </xf>
    <xf numFmtId="38" fontId="33" fillId="17" borderId="115" xfId="1" applyFont="1" applyFill="1" applyBorder="1">
      <alignment vertical="center"/>
    </xf>
    <xf numFmtId="38" fontId="33" fillId="17" borderId="123" xfId="1" applyFont="1" applyFill="1" applyBorder="1">
      <alignment vertical="center"/>
    </xf>
    <xf numFmtId="0" fontId="37" fillId="5" borderId="49" xfId="9" applyFont="1" applyFill="1" applyBorder="1" applyAlignment="1">
      <alignment horizontal="center" vertical="center"/>
    </xf>
    <xf numFmtId="0" fontId="33" fillId="10" borderId="115" xfId="9" applyFont="1" applyFill="1" applyBorder="1" applyAlignment="1">
      <alignment horizontal="center" vertical="center"/>
    </xf>
    <xf numFmtId="0" fontId="33" fillId="10" borderId="115" xfId="9" applyFont="1" applyFill="1" applyBorder="1">
      <alignment vertical="center"/>
    </xf>
    <xf numFmtId="38" fontId="33" fillId="10" borderId="115" xfId="1" applyFont="1" applyFill="1" applyBorder="1">
      <alignment vertical="center"/>
    </xf>
    <xf numFmtId="38" fontId="33" fillId="10" borderId="123" xfId="1" applyFont="1" applyFill="1" applyBorder="1">
      <alignment vertical="center"/>
    </xf>
    <xf numFmtId="38" fontId="33" fillId="10" borderId="118" xfId="1" applyFont="1" applyFill="1" applyBorder="1">
      <alignment vertical="center"/>
    </xf>
    <xf numFmtId="0" fontId="33" fillId="0" borderId="49" xfId="9" applyFont="1" applyBorder="1" applyAlignment="1">
      <alignment horizontal="center" vertical="center"/>
    </xf>
    <xf numFmtId="0" fontId="33" fillId="10" borderId="124" xfId="9" applyFont="1" applyFill="1" applyBorder="1" applyAlignment="1">
      <alignment horizontal="center" vertical="center"/>
    </xf>
    <xf numFmtId="0" fontId="33" fillId="10" borderId="124" xfId="9" applyFont="1" applyFill="1" applyBorder="1">
      <alignment vertical="center"/>
    </xf>
    <xf numFmtId="38" fontId="33" fillId="10" borderId="124" xfId="1" applyFont="1" applyFill="1" applyBorder="1">
      <alignment vertical="center"/>
    </xf>
    <xf numFmtId="38" fontId="33" fillId="10" borderId="119" xfId="1" applyFont="1" applyFill="1" applyBorder="1">
      <alignment vertical="center"/>
    </xf>
    <xf numFmtId="38" fontId="33" fillId="10" borderId="125" xfId="1" applyFont="1" applyFill="1" applyBorder="1">
      <alignment vertical="center"/>
    </xf>
    <xf numFmtId="0" fontId="31" fillId="0" borderId="36" xfId="0" applyFont="1" applyBorder="1" applyAlignment="1">
      <alignment horizontal="center" vertical="center"/>
    </xf>
    <xf numFmtId="0" fontId="33" fillId="18" borderId="124" xfId="9" applyFont="1" applyFill="1" applyBorder="1" applyAlignment="1">
      <alignment horizontal="center" vertical="center"/>
    </xf>
    <xf numFmtId="0" fontId="33" fillId="18" borderId="124" xfId="9" applyFont="1" applyFill="1" applyBorder="1">
      <alignment vertical="center"/>
    </xf>
    <xf numFmtId="38" fontId="37" fillId="18" borderId="124" xfId="1" applyFont="1" applyFill="1" applyBorder="1">
      <alignment vertical="center"/>
    </xf>
    <xf numFmtId="38" fontId="37" fillId="18" borderId="119" xfId="1" applyFont="1" applyFill="1" applyBorder="1">
      <alignment vertical="center"/>
    </xf>
    <xf numFmtId="38" fontId="37" fillId="18" borderId="125" xfId="1" applyFont="1" applyFill="1" applyBorder="1">
      <alignment vertical="center"/>
    </xf>
    <xf numFmtId="0" fontId="31" fillId="0" borderId="64" xfId="0" applyFont="1" applyBorder="1" applyAlignment="1">
      <alignment horizontal="center" vertical="center"/>
    </xf>
    <xf numFmtId="0" fontId="33" fillId="18" borderId="120" xfId="9" applyFont="1" applyFill="1" applyBorder="1" applyAlignment="1">
      <alignment horizontal="center" vertical="center"/>
    </xf>
    <xf numFmtId="0" fontId="33" fillId="18" borderId="120" xfId="9" applyFont="1" applyFill="1" applyBorder="1">
      <alignment vertical="center"/>
    </xf>
    <xf numFmtId="38" fontId="33" fillId="18" borderId="120" xfId="1" applyFont="1" applyFill="1" applyBorder="1">
      <alignment vertical="center"/>
    </xf>
    <xf numFmtId="38" fontId="33" fillId="18" borderId="126" xfId="1" applyFont="1" applyFill="1" applyBorder="1">
      <alignment vertical="center"/>
    </xf>
    <xf numFmtId="38" fontId="33" fillId="18" borderId="127" xfId="1" applyFont="1" applyFill="1" applyBorder="1">
      <alignment vertical="center"/>
    </xf>
    <xf numFmtId="0" fontId="33" fillId="3" borderId="128" xfId="9" applyFont="1" applyFill="1" applyBorder="1" applyAlignment="1">
      <alignment horizontal="center" vertical="center"/>
    </xf>
    <xf numFmtId="0" fontId="33" fillId="14" borderId="129" xfId="9" applyFont="1" applyFill="1" applyBorder="1" applyAlignment="1">
      <alignment horizontal="center" vertical="center"/>
    </xf>
    <xf numFmtId="0" fontId="33" fillId="14" borderId="129" xfId="9" applyFont="1" applyFill="1" applyBorder="1">
      <alignment vertical="center"/>
    </xf>
    <xf numFmtId="38" fontId="33" fillId="14" borderId="129" xfId="1" applyFont="1" applyFill="1" applyBorder="1">
      <alignment vertical="center"/>
    </xf>
    <xf numFmtId="38" fontId="33" fillId="15" borderId="130" xfId="1" applyFont="1" applyFill="1" applyBorder="1">
      <alignment vertical="center"/>
    </xf>
    <xf numFmtId="0" fontId="33" fillId="0" borderId="128" xfId="9" applyFont="1" applyBorder="1" applyAlignment="1">
      <alignment horizontal="center" vertical="center"/>
    </xf>
    <xf numFmtId="38" fontId="33" fillId="14" borderId="130" xfId="1" applyFont="1" applyFill="1" applyBorder="1">
      <alignment vertical="center"/>
    </xf>
    <xf numFmtId="38" fontId="37" fillId="18" borderId="131" xfId="1" applyFont="1" applyFill="1" applyBorder="1">
      <alignment vertical="center"/>
    </xf>
    <xf numFmtId="38" fontId="33" fillId="18" borderId="2" xfId="1" applyFont="1" applyFill="1" applyBorder="1">
      <alignment vertical="center"/>
    </xf>
    <xf numFmtId="38" fontId="33" fillId="18" borderId="28" xfId="1" applyFont="1" applyFill="1" applyBorder="1">
      <alignment vertical="center"/>
    </xf>
    <xf numFmtId="38" fontId="33" fillId="17" borderId="132" xfId="1" applyFont="1" applyFill="1" applyBorder="1">
      <alignment vertical="center"/>
    </xf>
    <xf numFmtId="38" fontId="33" fillId="10" borderId="132" xfId="1" applyFont="1" applyFill="1" applyBorder="1">
      <alignment vertical="center"/>
    </xf>
    <xf numFmtId="38" fontId="37" fillId="18" borderId="26" xfId="1" applyFont="1" applyFill="1" applyBorder="1">
      <alignment vertical="center"/>
    </xf>
    <xf numFmtId="0" fontId="31" fillId="0" borderId="39" xfId="0" applyFont="1" applyBorder="1" applyAlignment="1">
      <alignment horizontal="center" vertical="center"/>
    </xf>
    <xf numFmtId="0" fontId="33" fillId="18" borderId="133" xfId="9" applyFont="1" applyFill="1" applyBorder="1" applyAlignment="1">
      <alignment horizontal="center" vertical="center"/>
    </xf>
    <xf numFmtId="0" fontId="33" fillId="18" borderId="133" xfId="9" applyFont="1" applyFill="1" applyBorder="1">
      <alignment vertical="center"/>
    </xf>
    <xf numFmtId="38" fontId="33" fillId="18" borderId="133" xfId="1" applyFont="1" applyFill="1" applyBorder="1">
      <alignment vertical="center"/>
    </xf>
    <xf numFmtId="38" fontId="33" fillId="18" borderId="134" xfId="1" applyFont="1" applyFill="1" applyBorder="1">
      <alignment vertical="center"/>
    </xf>
    <xf numFmtId="38" fontId="33" fillId="18" borderId="70" xfId="1" applyFont="1" applyFill="1" applyBorder="1">
      <alignment vertical="center"/>
    </xf>
    <xf numFmtId="38" fontId="33" fillId="18" borderId="135" xfId="1" applyFont="1" applyFill="1" applyBorder="1">
      <alignment vertical="center"/>
    </xf>
    <xf numFmtId="0" fontId="0" fillId="0" borderId="30" xfId="0" applyBorder="1" applyAlignment="1">
      <alignment horizontal="left" vertical="center"/>
    </xf>
    <xf numFmtId="0" fontId="33" fillId="0" borderId="32" xfId="9" applyFont="1" applyBorder="1" applyAlignment="1">
      <alignment horizontal="center" vertical="center"/>
    </xf>
    <xf numFmtId="0" fontId="33" fillId="0" borderId="32" xfId="9" applyFont="1" applyBorder="1">
      <alignment vertical="center"/>
    </xf>
    <xf numFmtId="38" fontId="33" fillId="0" borderId="32" xfId="1" applyFont="1" applyFill="1" applyBorder="1">
      <alignment vertical="center"/>
    </xf>
    <xf numFmtId="38" fontId="33" fillId="0" borderId="25" xfId="1" applyFont="1" applyFill="1" applyBorder="1">
      <alignment vertical="center"/>
    </xf>
    <xf numFmtId="38" fontId="33" fillId="0" borderId="35" xfId="1" applyFont="1" applyFill="1" applyBorder="1">
      <alignment vertical="center"/>
    </xf>
    <xf numFmtId="0" fontId="30" fillId="0" borderId="39" xfId="8" applyFill="1" applyBorder="1" applyAlignment="1">
      <alignment horizontal="left" vertical="center"/>
    </xf>
    <xf numFmtId="0" fontId="33" fillId="0" borderId="136" xfId="9" applyFont="1" applyBorder="1" applyAlignment="1">
      <alignment horizontal="center" vertical="center"/>
    </xf>
    <xf numFmtId="0" fontId="33" fillId="0" borderId="136" xfId="9" applyFont="1" applyBorder="1">
      <alignment vertical="center"/>
    </xf>
    <xf numFmtId="38" fontId="33" fillId="0" borderId="136" xfId="1" applyFont="1" applyFill="1" applyBorder="1">
      <alignment vertical="center"/>
    </xf>
    <xf numFmtId="38" fontId="33" fillId="0" borderId="73" xfId="1" applyFont="1" applyFill="1" applyBorder="1">
      <alignment vertical="center"/>
    </xf>
    <xf numFmtId="0" fontId="33" fillId="17" borderId="115" xfId="9" applyFont="1" applyFill="1" applyBorder="1">
      <alignment vertical="center"/>
    </xf>
    <xf numFmtId="0" fontId="38" fillId="5" borderId="49" xfId="9" applyFont="1" applyFill="1" applyBorder="1" applyAlignment="1">
      <alignment horizontal="center" vertical="center"/>
    </xf>
    <xf numFmtId="0" fontId="33" fillId="20" borderId="115" xfId="9" applyFont="1" applyFill="1" applyBorder="1" applyAlignment="1">
      <alignment horizontal="center" vertical="center"/>
    </xf>
    <xf numFmtId="0" fontId="33" fillId="20" borderId="115" xfId="9" applyFont="1" applyFill="1" applyBorder="1">
      <alignment vertical="center"/>
    </xf>
    <xf numFmtId="38" fontId="33" fillId="20" borderId="115" xfId="1" applyFont="1" applyFill="1" applyBorder="1">
      <alignment vertical="center"/>
    </xf>
    <xf numFmtId="38" fontId="33" fillId="20" borderId="123" xfId="1" applyFont="1" applyFill="1" applyBorder="1">
      <alignment vertical="center"/>
    </xf>
    <xf numFmtId="38" fontId="33" fillId="20" borderId="118" xfId="1" applyFont="1" applyFill="1" applyBorder="1">
      <alignment vertical="center"/>
    </xf>
    <xf numFmtId="0" fontId="33" fillId="20" borderId="124" xfId="9" applyFont="1" applyFill="1" applyBorder="1" applyAlignment="1">
      <alignment horizontal="center" vertical="center"/>
    </xf>
    <xf numFmtId="0" fontId="0" fillId="0" borderId="36" xfId="0" applyBorder="1" applyAlignment="1">
      <alignment horizontal="center" vertical="center"/>
    </xf>
    <xf numFmtId="0" fontId="33" fillId="20" borderId="124" xfId="9" applyFont="1" applyFill="1" applyBorder="1">
      <alignment vertical="center"/>
    </xf>
    <xf numFmtId="38" fontId="38" fillId="20" borderId="124" xfId="1" applyFont="1" applyFill="1" applyBorder="1">
      <alignment vertical="center"/>
    </xf>
    <xf numFmtId="38" fontId="38" fillId="20" borderId="119" xfId="1" applyFont="1" applyFill="1" applyBorder="1">
      <alignment vertical="center"/>
    </xf>
    <xf numFmtId="38" fontId="38" fillId="20" borderId="125" xfId="1" applyFont="1" applyFill="1" applyBorder="1">
      <alignment vertical="center"/>
    </xf>
    <xf numFmtId="0" fontId="0" fillId="0" borderId="39" xfId="0" applyBorder="1" applyAlignment="1">
      <alignment horizontal="center" vertical="center"/>
    </xf>
    <xf numFmtId="0" fontId="33" fillId="20" borderId="133" xfId="9" applyFont="1" applyFill="1" applyBorder="1" applyAlignment="1">
      <alignment horizontal="center" vertical="center"/>
    </xf>
    <xf numFmtId="0" fontId="33" fillId="20" borderId="133" xfId="9" applyFont="1" applyFill="1" applyBorder="1">
      <alignment vertical="center"/>
    </xf>
    <xf numFmtId="38" fontId="33" fillId="20" borderId="133" xfId="1" applyFont="1" applyFill="1" applyBorder="1">
      <alignment vertical="center"/>
    </xf>
    <xf numFmtId="38" fontId="33" fillId="20" borderId="134" xfId="1" applyFont="1" applyFill="1" applyBorder="1">
      <alignment vertical="center"/>
    </xf>
    <xf numFmtId="38" fontId="33" fillId="20" borderId="135" xfId="1" applyFont="1" applyFill="1" applyBorder="1">
      <alignment vertical="center"/>
    </xf>
    <xf numFmtId="0" fontId="39" fillId="5" borderId="49" xfId="9" applyFont="1" applyFill="1" applyBorder="1" applyAlignment="1">
      <alignment horizontal="center" vertical="center"/>
    </xf>
    <xf numFmtId="0" fontId="40" fillId="5" borderId="49" xfId="9" applyFont="1" applyFill="1" applyBorder="1" applyAlignment="1">
      <alignment horizontal="center" vertical="center"/>
    </xf>
    <xf numFmtId="0" fontId="33" fillId="20" borderId="136" xfId="9" applyFont="1" applyFill="1" applyBorder="1" applyAlignment="1">
      <alignment horizontal="center" vertical="center"/>
    </xf>
    <xf numFmtId="0" fontId="33" fillId="20" borderId="136" xfId="9" applyFont="1" applyFill="1" applyBorder="1">
      <alignment vertical="center"/>
    </xf>
    <xf numFmtId="38" fontId="33" fillId="20" borderId="136" xfId="1" applyFont="1" applyFill="1" applyBorder="1">
      <alignment vertical="center"/>
    </xf>
    <xf numFmtId="0" fontId="0" fillId="0" borderId="136" xfId="0" applyBorder="1">
      <alignment vertical="center"/>
    </xf>
    <xf numFmtId="0" fontId="3" fillId="7" borderId="137" xfId="0" applyFont="1" applyFill="1" applyBorder="1" applyAlignment="1">
      <alignment horizontal="center" vertical="center"/>
    </xf>
    <xf numFmtId="0" fontId="3" fillId="7" borderId="104" xfId="0" applyFont="1" applyFill="1" applyBorder="1" applyAlignment="1">
      <alignment horizontal="center" vertical="center"/>
    </xf>
    <xf numFmtId="0" fontId="41" fillId="7" borderId="104" xfId="9" applyFont="1" applyFill="1" applyBorder="1" applyAlignment="1">
      <alignment horizontal="center" vertical="center"/>
    </xf>
    <xf numFmtId="0" fontId="41" fillId="7" borderId="71" xfId="9" applyFont="1" applyFill="1" applyBorder="1" applyAlignment="1">
      <alignment horizontal="center" vertical="center" wrapText="1"/>
    </xf>
    <xf numFmtId="0" fontId="41" fillId="7" borderId="31" xfId="9" applyFont="1" applyFill="1" applyBorder="1" applyAlignment="1">
      <alignment horizontal="center" vertical="center" wrapText="1"/>
    </xf>
    <xf numFmtId="0" fontId="41" fillId="7" borderId="37" xfId="9" applyFont="1" applyFill="1" applyBorder="1" applyAlignment="1">
      <alignment horizontal="center" vertical="center" wrapText="1"/>
    </xf>
    <xf numFmtId="0" fontId="41" fillId="7" borderId="105" xfId="9" applyFont="1" applyFill="1" applyBorder="1" applyAlignment="1">
      <alignment horizontal="center" vertical="center" wrapText="1"/>
    </xf>
    <xf numFmtId="0" fontId="31" fillId="0" borderId="49" xfId="0" applyFont="1" applyBorder="1" applyAlignment="1">
      <alignment horizontal="center" vertical="center"/>
    </xf>
    <xf numFmtId="38" fontId="33" fillId="18" borderId="124" xfId="1" applyFont="1" applyFill="1" applyBorder="1">
      <alignment vertical="center"/>
    </xf>
    <xf numFmtId="38" fontId="38" fillId="16" borderId="124" xfId="1" applyFont="1" applyFill="1" applyBorder="1">
      <alignment vertical="center"/>
    </xf>
    <xf numFmtId="38" fontId="38" fillId="16" borderId="115" xfId="1" applyFont="1" applyFill="1" applyBorder="1">
      <alignment vertical="center"/>
    </xf>
    <xf numFmtId="38" fontId="38" fillId="16" borderId="129" xfId="1" applyFont="1" applyFill="1" applyBorder="1">
      <alignment vertical="center"/>
    </xf>
    <xf numFmtId="0" fontId="43" fillId="0" borderId="138" xfId="9" applyFont="1" applyBorder="1" applyAlignment="1">
      <alignment horizontal="center" vertical="center"/>
    </xf>
    <xf numFmtId="0" fontId="43" fillId="0" borderId="115" xfId="9" applyFont="1" applyBorder="1" applyAlignment="1">
      <alignment horizontal="center" vertical="center"/>
    </xf>
    <xf numFmtId="0" fontId="43" fillId="0" borderId="132" xfId="9" applyFont="1" applyBorder="1" applyAlignment="1">
      <alignment horizontal="left" vertical="center"/>
    </xf>
    <xf numFmtId="0" fontId="43" fillId="0" borderId="123" xfId="9" applyFont="1" applyBorder="1" applyAlignment="1">
      <alignment horizontal="left" vertical="center"/>
    </xf>
    <xf numFmtId="38" fontId="43" fillId="0" borderId="2" xfId="1" applyFont="1" applyFill="1" applyBorder="1">
      <alignment vertical="center"/>
    </xf>
    <xf numFmtId="38" fontId="43" fillId="0" borderId="120" xfId="1" applyFont="1" applyFill="1" applyBorder="1">
      <alignment vertical="center"/>
    </xf>
    <xf numFmtId="38" fontId="43" fillId="0" borderId="126" xfId="1" applyFont="1" applyFill="1" applyBorder="1">
      <alignment vertical="center"/>
    </xf>
    <xf numFmtId="38" fontId="43" fillId="0" borderId="118" xfId="1" applyFont="1" applyFill="1" applyBorder="1">
      <alignment vertical="center"/>
    </xf>
    <xf numFmtId="38" fontId="43" fillId="0" borderId="115" xfId="1" applyFont="1" applyFill="1" applyBorder="1">
      <alignment vertical="center"/>
    </xf>
    <xf numFmtId="38" fontId="43" fillId="0" borderId="123" xfId="1" applyFont="1" applyFill="1" applyBorder="1">
      <alignment vertical="center"/>
    </xf>
    <xf numFmtId="0" fontId="0" fillId="0" borderId="0" xfId="0" applyFont="1">
      <alignment vertical="center"/>
    </xf>
    <xf numFmtId="0" fontId="43" fillId="0" borderId="49" xfId="9" applyFont="1" applyBorder="1" applyAlignment="1">
      <alignment horizontal="center" vertical="center"/>
    </xf>
    <xf numFmtId="38" fontId="33" fillId="18" borderId="119" xfId="1" applyFont="1" applyFill="1" applyBorder="1">
      <alignment vertical="center"/>
    </xf>
    <xf numFmtId="38" fontId="33" fillId="18" borderId="125" xfId="1" applyFont="1" applyFill="1" applyBorder="1">
      <alignment vertical="center"/>
    </xf>
    <xf numFmtId="0" fontId="43" fillId="3" borderId="49" xfId="9" applyFont="1" applyFill="1" applyBorder="1" applyAlignment="1">
      <alignment horizontal="center" vertical="center"/>
    </xf>
    <xf numFmtId="0" fontId="43" fillId="17" borderId="115" xfId="9" applyFont="1" applyFill="1" applyBorder="1" applyAlignment="1">
      <alignment horizontal="center" vertical="center"/>
    </xf>
    <xf numFmtId="38" fontId="43" fillId="17" borderId="115" xfId="1" applyFont="1" applyFill="1" applyBorder="1">
      <alignment vertical="center"/>
    </xf>
    <xf numFmtId="38" fontId="43" fillId="17" borderId="123" xfId="1" applyFont="1" applyFill="1" applyBorder="1">
      <alignment vertical="center"/>
    </xf>
    <xf numFmtId="38" fontId="43" fillId="15" borderId="118" xfId="1" applyFont="1" applyFill="1" applyBorder="1">
      <alignment vertical="center"/>
    </xf>
    <xf numFmtId="0" fontId="0" fillId="3" borderId="0" xfId="0" applyFont="1" applyFill="1">
      <alignment vertical="center"/>
    </xf>
    <xf numFmtId="38" fontId="38" fillId="16" borderId="123" xfId="1" applyFont="1" applyFill="1" applyBorder="1">
      <alignment vertical="center"/>
    </xf>
    <xf numFmtId="38" fontId="38" fillId="18" borderId="124" xfId="1" applyFont="1" applyFill="1" applyBorder="1">
      <alignment vertical="center"/>
    </xf>
    <xf numFmtId="38" fontId="38" fillId="18" borderId="120" xfId="1" applyFont="1" applyFill="1" applyBorder="1">
      <alignment vertical="center"/>
    </xf>
    <xf numFmtId="0" fontId="44" fillId="0" borderId="0" xfId="0" applyFont="1">
      <alignment vertical="center"/>
    </xf>
    <xf numFmtId="0" fontId="24" fillId="0" borderId="0" xfId="0" applyFont="1">
      <alignment vertical="center"/>
    </xf>
    <xf numFmtId="0" fontId="45" fillId="0" borderId="0" xfId="9" applyFont="1" applyAlignment="1">
      <alignment horizontal="left" vertical="center"/>
    </xf>
    <xf numFmtId="0" fontId="45" fillId="0" borderId="0" xfId="9" applyFont="1">
      <alignment vertical="center"/>
    </xf>
    <xf numFmtId="0" fontId="46" fillId="0" borderId="0" xfId="0" applyFont="1">
      <alignment vertical="center"/>
    </xf>
    <xf numFmtId="0" fontId="45" fillId="0" borderId="0" xfId="9" applyFont="1" applyAlignment="1">
      <alignment horizontal="center" vertical="center"/>
    </xf>
    <xf numFmtId="0" fontId="47" fillId="0" borderId="0" xfId="9" applyFont="1" applyAlignment="1">
      <alignment horizontal="left" vertical="center" wrapText="1"/>
    </xf>
    <xf numFmtId="0" fontId="48" fillId="0" borderId="0" xfId="9" applyFont="1" applyAlignment="1">
      <alignment horizontal="center" vertical="center"/>
    </xf>
    <xf numFmtId="0" fontId="49" fillId="0" borderId="0" xfId="0" applyFont="1" applyAlignment="1">
      <alignment horizontal="center" vertical="center"/>
    </xf>
    <xf numFmtId="0" fontId="51" fillId="0" borderId="0" xfId="0" applyFont="1">
      <alignment vertical="center"/>
    </xf>
    <xf numFmtId="0" fontId="50" fillId="0" borderId="139" xfId="9" applyFont="1" applyBorder="1" applyAlignment="1">
      <alignment horizontal="left" vertical="center"/>
    </xf>
    <xf numFmtId="0" fontId="50" fillId="0" borderId="49" xfId="9" applyFont="1" applyBorder="1" applyAlignment="1">
      <alignment horizontal="center" vertical="center"/>
    </xf>
    <xf numFmtId="0" fontId="50" fillId="21" borderId="49" xfId="9" applyFont="1" applyFill="1" applyBorder="1" applyAlignment="1">
      <alignment horizontal="center" vertical="center"/>
    </xf>
    <xf numFmtId="0" fontId="55" fillId="0" borderId="49" xfId="9" applyFont="1" applyBorder="1" applyAlignment="1">
      <alignment horizontal="center" vertical="center"/>
    </xf>
    <xf numFmtId="0" fontId="50" fillId="0" borderId="128" xfId="9" applyFont="1" applyBorder="1" applyAlignment="1">
      <alignment horizontal="center" vertical="center"/>
    </xf>
    <xf numFmtId="0" fontId="50" fillId="0" borderId="138" xfId="9" applyFont="1" applyBorder="1" applyAlignment="1">
      <alignment horizontal="center" vertical="center"/>
    </xf>
    <xf numFmtId="0" fontId="50" fillId="5" borderId="49" xfId="9" applyFont="1" applyFill="1" applyBorder="1" applyAlignment="1">
      <alignment horizontal="center" vertical="center"/>
    </xf>
    <xf numFmtId="0" fontId="55" fillId="5" borderId="49" xfId="9" applyFont="1" applyFill="1" applyBorder="1" applyAlignment="1">
      <alignment horizontal="center" vertical="center"/>
    </xf>
    <xf numFmtId="0" fontId="50" fillId="5" borderId="138" xfId="9" applyFont="1" applyFill="1" applyBorder="1" applyAlignment="1">
      <alignment horizontal="center" vertical="center"/>
    </xf>
    <xf numFmtId="0" fontId="50" fillId="0" borderId="58" xfId="9" applyFont="1" applyBorder="1" applyAlignment="1">
      <alignment horizontal="center" vertical="center"/>
    </xf>
    <xf numFmtId="0" fontId="56" fillId="0" borderId="0" xfId="0" applyFont="1" applyAlignment="1">
      <alignment horizontal="center" vertical="center"/>
    </xf>
    <xf numFmtId="0" fontId="50" fillId="0" borderId="0" xfId="0" applyFont="1" applyAlignment="1">
      <alignment vertical="center" wrapText="1"/>
    </xf>
    <xf numFmtId="0" fontId="48" fillId="0" borderId="136" xfId="9" applyFont="1" applyBorder="1" applyAlignment="1">
      <alignment horizontal="center" vertical="center"/>
    </xf>
    <xf numFmtId="0" fontId="57" fillId="0" borderId="0" xfId="0" applyFont="1">
      <alignment vertical="center"/>
    </xf>
    <xf numFmtId="0" fontId="58" fillId="7" borderId="103" xfId="9" applyFont="1" applyFill="1" applyBorder="1" applyAlignment="1">
      <alignment horizontal="center" vertical="center"/>
    </xf>
    <xf numFmtId="0" fontId="58" fillId="7" borderId="71" xfId="9" applyFont="1" applyFill="1" applyBorder="1" applyAlignment="1">
      <alignment horizontal="center" vertical="center" wrapText="1"/>
    </xf>
    <xf numFmtId="0" fontId="59" fillId="7" borderId="31" xfId="0" applyFont="1" applyFill="1" applyBorder="1" applyAlignment="1">
      <alignment horizontal="center" vertical="center"/>
    </xf>
    <xf numFmtId="0" fontId="58" fillId="7" borderId="23" xfId="9" applyFont="1" applyFill="1" applyBorder="1" applyAlignment="1">
      <alignment horizontal="center" vertical="center" wrapText="1"/>
    </xf>
    <xf numFmtId="0" fontId="58" fillId="7" borderId="105" xfId="9" applyFont="1" applyFill="1" applyBorder="1" applyAlignment="1">
      <alignment horizontal="center" vertical="center" wrapText="1"/>
    </xf>
    <xf numFmtId="0" fontId="59" fillId="7" borderId="0" xfId="0" applyFont="1" applyFill="1" applyAlignment="1">
      <alignment horizontal="center" vertical="center"/>
    </xf>
    <xf numFmtId="0" fontId="3" fillId="11" borderId="87" xfId="0" applyFont="1" applyFill="1" applyBorder="1" applyAlignment="1">
      <alignment vertical="center"/>
    </xf>
    <xf numFmtId="38" fontId="50" fillId="0" borderId="2" xfId="1" applyFont="1" applyFill="1" applyBorder="1" applyAlignment="1">
      <alignment vertical="center" wrapText="1"/>
    </xf>
    <xf numFmtId="38" fontId="50" fillId="0" borderId="20" xfId="1" applyFont="1" applyFill="1" applyBorder="1" applyAlignment="1">
      <alignment vertical="center" wrapText="1"/>
    </xf>
    <xf numFmtId="38" fontId="50" fillId="0" borderId="107" xfId="1" applyFont="1" applyFill="1" applyBorder="1" applyAlignment="1">
      <alignment vertical="center" wrapText="1"/>
    </xf>
    <xf numFmtId="0" fontId="58" fillId="7" borderId="32" xfId="9" applyFont="1" applyFill="1" applyBorder="1" applyAlignment="1">
      <alignment horizontal="center" vertical="center"/>
    </xf>
    <xf numFmtId="0" fontId="50" fillId="0" borderId="150" xfId="9" applyFont="1" applyBorder="1" applyAlignment="1">
      <alignment horizontal="left" vertical="center"/>
    </xf>
    <xf numFmtId="0" fontId="50" fillId="0" borderId="25" xfId="9" applyFont="1" applyBorder="1" applyAlignment="1">
      <alignment horizontal="center" vertical="center"/>
    </xf>
    <xf numFmtId="0" fontId="50" fillId="21" borderId="25" xfId="9" applyFont="1" applyFill="1" applyBorder="1" applyAlignment="1">
      <alignment horizontal="center" vertical="center"/>
    </xf>
    <xf numFmtId="0" fontId="55" fillId="0" borderId="25" xfId="9" applyFont="1" applyBorder="1" applyAlignment="1">
      <alignment horizontal="center" vertical="center"/>
    </xf>
    <xf numFmtId="0" fontId="50" fillId="0" borderId="151" xfId="9" applyFont="1" applyBorder="1" applyAlignment="1">
      <alignment horizontal="center" vertical="center"/>
    </xf>
    <xf numFmtId="0" fontId="50" fillId="0" borderId="152" xfId="9" applyFont="1" applyBorder="1" applyAlignment="1">
      <alignment horizontal="center" vertical="center"/>
    </xf>
    <xf numFmtId="0" fontId="50" fillId="5" borderId="25" xfId="9" applyFont="1" applyFill="1" applyBorder="1" applyAlignment="1">
      <alignment horizontal="center" vertical="center"/>
    </xf>
    <xf numFmtId="0" fontId="55" fillId="5" borderId="25" xfId="9" applyFont="1" applyFill="1" applyBorder="1" applyAlignment="1">
      <alignment horizontal="center" vertical="center"/>
    </xf>
    <xf numFmtId="0" fontId="50" fillId="5" borderId="152" xfId="9" applyFont="1" applyFill="1" applyBorder="1" applyAlignment="1">
      <alignment horizontal="center" vertical="center"/>
    </xf>
    <xf numFmtId="38" fontId="50" fillId="0" borderId="140" xfId="1" applyFont="1" applyFill="1" applyBorder="1" applyAlignment="1">
      <alignment horizontal="left" vertical="center" wrapText="1"/>
    </xf>
    <xf numFmtId="38" fontId="50" fillId="0" borderId="22" xfId="1" applyFont="1" applyFill="1" applyBorder="1" applyAlignment="1">
      <alignment horizontal="left" vertical="center" wrapText="1"/>
    </xf>
    <xf numFmtId="38" fontId="50" fillId="0" borderId="28" xfId="1" applyFont="1" applyFill="1" applyBorder="1" applyAlignment="1">
      <alignment horizontal="left" vertical="center" wrapText="1"/>
    </xf>
    <xf numFmtId="38" fontId="50" fillId="0" borderId="20" xfId="1" applyFont="1" applyFill="1" applyBorder="1" applyAlignment="1">
      <alignment horizontal="left" vertical="center" wrapText="1"/>
    </xf>
    <xf numFmtId="38" fontId="50" fillId="5" borderId="20" xfId="1" applyFont="1" applyFill="1" applyBorder="1" applyAlignment="1">
      <alignment horizontal="left" vertical="center" wrapText="1"/>
    </xf>
    <xf numFmtId="38" fontId="50" fillId="5" borderId="22" xfId="1" applyFont="1" applyFill="1" applyBorder="1" applyAlignment="1">
      <alignment horizontal="left" vertical="center" wrapText="1"/>
    </xf>
    <xf numFmtId="38" fontId="50" fillId="5" borderId="28" xfId="1" applyFont="1" applyFill="1" applyBorder="1" applyAlignment="1">
      <alignment horizontal="left" vertical="center" wrapText="1"/>
    </xf>
    <xf numFmtId="38" fontId="50" fillId="0" borderId="2" xfId="1" applyFont="1" applyFill="1" applyBorder="1" applyAlignment="1">
      <alignment horizontal="left" vertical="center" wrapText="1"/>
    </xf>
    <xf numFmtId="0" fontId="33" fillId="5" borderId="71" xfId="9" applyFont="1" applyFill="1" applyBorder="1" applyAlignment="1">
      <alignment horizontal="center" vertical="center" wrapText="1"/>
    </xf>
    <xf numFmtId="38" fontId="33" fillId="0" borderId="115" xfId="1" applyFont="1" applyFill="1" applyBorder="1">
      <alignment vertical="center"/>
    </xf>
    <xf numFmtId="38" fontId="33" fillId="0" borderId="22" xfId="1" applyFont="1" applyFill="1" applyBorder="1">
      <alignment vertical="center"/>
    </xf>
    <xf numFmtId="38" fontId="33" fillId="0" borderId="120" xfId="1" applyFont="1" applyFill="1" applyBorder="1">
      <alignment vertical="center"/>
    </xf>
    <xf numFmtId="38" fontId="33" fillId="16" borderId="129" xfId="1" applyFont="1" applyFill="1" applyBorder="1">
      <alignment vertical="center"/>
    </xf>
    <xf numFmtId="0" fontId="25" fillId="0" borderId="76" xfId="0" applyFont="1" applyBorder="1" applyAlignment="1">
      <alignment horizontal="right" vertical="center"/>
    </xf>
    <xf numFmtId="0" fontId="25" fillId="0" borderId="77" xfId="0" applyFont="1" applyBorder="1" applyAlignment="1">
      <alignment horizontal="right" vertical="center"/>
    </xf>
    <xf numFmtId="0" fontId="25" fillId="0" borderId="78" xfId="0" applyFont="1" applyBorder="1" applyAlignment="1">
      <alignment horizontal="right" vertical="center"/>
    </xf>
    <xf numFmtId="0" fontId="25" fillId="0" borderId="79" xfId="0" applyFont="1" applyBorder="1" applyAlignment="1">
      <alignment horizontal="right" vertical="center"/>
    </xf>
    <xf numFmtId="0" fontId="25" fillId="0" borderId="80" xfId="0" applyFont="1" applyBorder="1" applyAlignment="1">
      <alignment horizontal="right" vertical="center"/>
    </xf>
    <xf numFmtId="0" fontId="25" fillId="0" borderId="81" xfId="0" applyFont="1" applyBorder="1" applyAlignment="1">
      <alignment horizontal="right" vertical="center"/>
    </xf>
    <xf numFmtId="0" fontId="0" fillId="0" borderId="0" xfId="0" applyAlignment="1">
      <alignment horizontal="left" vertical="center" wrapText="1"/>
    </xf>
    <xf numFmtId="0" fontId="0" fillId="0" borderId="0" xfId="0" applyAlignment="1">
      <alignment horizontal="left" vertical="center"/>
    </xf>
    <xf numFmtId="0" fontId="5" fillId="2" borderId="5"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85" xfId="0" applyFont="1" applyFill="1" applyBorder="1" applyAlignment="1">
      <alignment horizontal="center" vertical="center"/>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99" xfId="0" applyFont="1" applyFill="1" applyBorder="1" applyAlignment="1">
      <alignment horizontal="center" vertical="center" wrapText="1"/>
    </xf>
    <xf numFmtId="0" fontId="5" fillId="2" borderId="100" xfId="0" applyFont="1" applyFill="1" applyBorder="1" applyAlignment="1">
      <alignment horizontal="center" vertical="center" wrapText="1"/>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3" fillId="0" borderId="0" xfId="0" applyFont="1" applyAlignment="1">
      <alignment vertical="center"/>
    </xf>
    <xf numFmtId="0" fontId="5" fillId="10" borderId="102" xfId="0" applyFont="1" applyFill="1" applyBorder="1" applyAlignment="1">
      <alignment horizontal="center" vertical="center" wrapText="1"/>
    </xf>
    <xf numFmtId="0" fontId="5" fillId="10" borderId="83" xfId="0" applyFont="1" applyFill="1" applyBorder="1" applyAlignment="1">
      <alignment horizontal="center" vertical="center" wrapText="1"/>
    </xf>
    <xf numFmtId="0" fontId="5" fillId="10" borderId="97" xfId="0" applyFont="1" applyFill="1" applyBorder="1" applyAlignment="1">
      <alignment horizontal="center" vertical="center" wrapText="1"/>
    </xf>
    <xf numFmtId="38" fontId="24" fillId="0" borderId="36" xfId="1" applyFont="1" applyBorder="1" applyAlignment="1">
      <alignment horizontal="left" vertical="top" wrapText="1"/>
    </xf>
    <xf numFmtId="38" fontId="24" fillId="0" borderId="0" xfId="1" applyFont="1" applyBorder="1" applyAlignment="1">
      <alignment horizontal="left" vertical="top" wrapText="1"/>
    </xf>
    <xf numFmtId="0" fontId="3" fillId="0" borderId="87" xfId="0" applyFont="1" applyFill="1" applyBorder="1" applyAlignment="1">
      <alignment horizontal="center" vertical="center"/>
    </xf>
    <xf numFmtId="0" fontId="3" fillId="0" borderId="88" xfId="0" applyFont="1" applyFill="1" applyBorder="1" applyAlignment="1">
      <alignment horizontal="center" vertical="center"/>
    </xf>
    <xf numFmtId="0" fontId="3" fillId="0" borderId="87" xfId="0" applyFont="1" applyBorder="1" applyAlignment="1">
      <alignment horizontal="center" vertical="center"/>
    </xf>
    <xf numFmtId="0" fontId="3" fillId="0" borderId="88" xfId="0" applyFont="1" applyBorder="1" applyAlignment="1">
      <alignment horizontal="center" vertical="center"/>
    </xf>
    <xf numFmtId="0" fontId="5" fillId="2" borderId="2" xfId="0" applyFont="1" applyFill="1" applyBorder="1" applyAlignment="1">
      <alignment horizontal="center" vertical="center"/>
    </xf>
    <xf numFmtId="0" fontId="3" fillId="11" borderId="87" xfId="0" applyFont="1" applyFill="1" applyBorder="1" applyAlignment="1">
      <alignment horizontal="center" vertical="center"/>
    </xf>
    <xf numFmtId="0" fontId="3" fillId="11" borderId="88" xfId="0" applyFont="1" applyFill="1" applyBorder="1" applyAlignment="1">
      <alignment horizontal="center" vertical="center"/>
    </xf>
    <xf numFmtId="0" fontId="33" fillId="17" borderId="26" xfId="9" applyFont="1" applyFill="1" applyBorder="1" applyAlignment="1">
      <alignment horizontal="left" vertical="center"/>
    </xf>
    <xf numFmtId="0" fontId="33" fillId="17" borderId="119" xfId="9" applyFont="1" applyFill="1" applyBorder="1" applyAlignment="1">
      <alignment horizontal="left" vertical="center"/>
    </xf>
    <xf numFmtId="0" fontId="33" fillId="7" borderId="103" xfId="9" applyFont="1" applyFill="1" applyBorder="1" applyAlignment="1">
      <alignment horizontal="center" vertical="center"/>
    </xf>
    <xf numFmtId="0" fontId="33" fillId="7" borderId="49" xfId="9" applyFont="1" applyFill="1" applyBorder="1" applyAlignment="1">
      <alignment horizontal="center" vertical="center"/>
    </xf>
    <xf numFmtId="0" fontId="33" fillId="7" borderId="108" xfId="9" applyFont="1" applyFill="1" applyBorder="1" applyAlignment="1">
      <alignment horizontal="center" vertical="center"/>
    </xf>
    <xf numFmtId="0" fontId="33" fillId="7" borderId="71" xfId="9" applyFont="1" applyFill="1" applyBorder="1" applyAlignment="1">
      <alignment horizontal="center" vertical="center"/>
    </xf>
    <xf numFmtId="0" fontId="33" fillId="7" borderId="32" xfId="9" applyFont="1" applyFill="1" applyBorder="1" applyAlignment="1">
      <alignment horizontal="center" vertical="center"/>
    </xf>
    <xf numFmtId="0" fontId="33" fillId="7" borderId="23" xfId="9" applyFont="1" applyFill="1" applyBorder="1" applyAlignment="1">
      <alignment horizontal="center" vertical="center"/>
    </xf>
    <xf numFmtId="0" fontId="33" fillId="7" borderId="0" xfId="9" applyFont="1" applyFill="1" applyAlignment="1">
      <alignment horizontal="center" vertical="center"/>
    </xf>
    <xf numFmtId="0" fontId="33" fillId="7" borderId="109" xfId="9" applyFont="1" applyFill="1" applyBorder="1" applyAlignment="1">
      <alignment horizontal="center" vertical="center"/>
    </xf>
    <xf numFmtId="0" fontId="33" fillId="7" borderId="110" xfId="9" applyFont="1" applyFill="1" applyBorder="1" applyAlignment="1">
      <alignment horizontal="center" vertical="center"/>
    </xf>
    <xf numFmtId="0" fontId="33" fillId="16" borderId="26" xfId="9" applyFont="1" applyFill="1" applyBorder="1" applyAlignment="1">
      <alignment horizontal="left" vertical="center"/>
    </xf>
    <xf numFmtId="0" fontId="33" fillId="16" borderId="119" xfId="9" applyFont="1" applyFill="1" applyBorder="1" applyAlignment="1">
      <alignment horizontal="left" vertical="center"/>
    </xf>
    <xf numFmtId="38" fontId="33" fillId="19" borderId="22" xfId="1" applyFont="1" applyFill="1" applyBorder="1" applyAlignment="1">
      <alignment horizontal="center" vertical="center"/>
    </xf>
    <xf numFmtId="38" fontId="33" fillId="19" borderId="40" xfId="1" applyFont="1" applyFill="1" applyBorder="1" applyAlignment="1">
      <alignment horizontal="center" vertical="center"/>
    </xf>
    <xf numFmtId="0" fontId="43" fillId="17" borderId="26" xfId="9" applyFont="1" applyFill="1" applyBorder="1" applyAlignment="1">
      <alignment horizontal="left" vertical="center"/>
    </xf>
    <xf numFmtId="0" fontId="43" fillId="17" borderId="119" xfId="9" applyFont="1" applyFill="1" applyBorder="1" applyAlignment="1">
      <alignment horizontal="left" vertical="center"/>
    </xf>
    <xf numFmtId="38" fontId="50" fillId="0" borderId="107" xfId="1" applyFont="1" applyFill="1" applyBorder="1" applyAlignment="1">
      <alignment horizontal="left" vertical="center" wrapText="1"/>
    </xf>
    <xf numFmtId="38" fontId="50" fillId="0" borderId="2" xfId="1" applyFont="1" applyFill="1" applyBorder="1" applyAlignment="1">
      <alignment horizontal="left" vertical="center" wrapText="1"/>
    </xf>
    <xf numFmtId="38" fontId="50" fillId="0" borderId="2" xfId="1" applyFont="1" applyFill="1" applyBorder="1" applyAlignment="1">
      <alignment horizontal="left" vertical="center"/>
    </xf>
    <xf numFmtId="38" fontId="50" fillId="0" borderId="20" xfId="1" applyFont="1" applyFill="1" applyBorder="1" applyAlignment="1">
      <alignment horizontal="left" vertical="center" wrapText="1"/>
    </xf>
    <xf numFmtId="38" fontId="50" fillId="0" borderId="22" xfId="1" applyFont="1" applyFill="1" applyBorder="1" applyAlignment="1">
      <alignment horizontal="left" vertical="center" wrapText="1"/>
    </xf>
    <xf numFmtId="38" fontId="50" fillId="0" borderId="28" xfId="1" applyFont="1" applyFill="1" applyBorder="1" applyAlignment="1">
      <alignment horizontal="left" vertical="center" wrapText="1"/>
    </xf>
    <xf numFmtId="38" fontId="50" fillId="0" borderId="141" xfId="1" applyFont="1" applyFill="1" applyBorder="1" applyAlignment="1">
      <alignment horizontal="left" vertical="center" wrapText="1"/>
    </xf>
    <xf numFmtId="38" fontId="50" fillId="5" borderId="149" xfId="1" applyFont="1" applyFill="1" applyBorder="1" applyAlignment="1">
      <alignment horizontal="left" vertical="center" wrapText="1"/>
    </xf>
    <xf numFmtId="38" fontId="50" fillId="5" borderId="146" xfId="1" applyFont="1" applyFill="1" applyBorder="1" applyAlignment="1">
      <alignment horizontal="left" vertical="center" wrapText="1"/>
    </xf>
    <xf numFmtId="38" fontId="50" fillId="5" borderId="147" xfId="1" applyFont="1" applyFill="1" applyBorder="1" applyAlignment="1">
      <alignment horizontal="left" vertical="center" wrapText="1"/>
    </xf>
    <xf numFmtId="38" fontId="50" fillId="5" borderId="20" xfId="1" applyFont="1" applyFill="1" applyBorder="1" applyAlignment="1">
      <alignment horizontal="left" vertical="center" wrapText="1"/>
    </xf>
    <xf numFmtId="38" fontId="50" fillId="5" borderId="22" xfId="1" applyFont="1" applyFill="1" applyBorder="1" applyAlignment="1">
      <alignment horizontal="left" vertical="center" wrapText="1"/>
    </xf>
    <xf numFmtId="38" fontId="50" fillId="5" borderId="28" xfId="1" applyFont="1" applyFill="1" applyBorder="1" applyAlignment="1">
      <alignment horizontal="left" vertical="center" wrapText="1"/>
    </xf>
    <xf numFmtId="38" fontId="50" fillId="0" borderId="149" xfId="1" applyFont="1" applyFill="1" applyBorder="1" applyAlignment="1">
      <alignment horizontal="left" vertical="center" wrapText="1"/>
    </xf>
    <xf numFmtId="38" fontId="50" fillId="0" borderId="146" xfId="1" applyFont="1" applyFill="1" applyBorder="1" applyAlignment="1">
      <alignment horizontal="left" vertical="center" wrapText="1"/>
    </xf>
    <xf numFmtId="38" fontId="50" fillId="0" borderId="147" xfId="1" applyFont="1" applyFill="1" applyBorder="1" applyAlignment="1">
      <alignment horizontal="left" vertical="center" wrapText="1"/>
    </xf>
    <xf numFmtId="38" fontId="50" fillId="0" borderId="148" xfId="1" applyFont="1" applyFill="1" applyBorder="1" applyAlignment="1">
      <alignment horizontal="left" vertical="center" wrapText="1"/>
    </xf>
    <xf numFmtId="38" fontId="50" fillId="0" borderId="143" xfId="1" applyFont="1" applyFill="1" applyBorder="1" applyAlignment="1">
      <alignment horizontal="left" vertical="center" wrapText="1"/>
    </xf>
    <xf numFmtId="38" fontId="50" fillId="0" borderId="144" xfId="1" applyFont="1" applyFill="1" applyBorder="1" applyAlignment="1">
      <alignment horizontal="left" vertical="center" wrapText="1"/>
    </xf>
    <xf numFmtId="38" fontId="50" fillId="0" borderId="145" xfId="1" applyFont="1" applyFill="1" applyBorder="1" applyAlignment="1">
      <alignment horizontal="left" vertical="center" wrapText="1"/>
    </xf>
    <xf numFmtId="38" fontId="50" fillId="0" borderId="140" xfId="1" applyFont="1" applyFill="1" applyBorder="1" applyAlignment="1">
      <alignment horizontal="left" vertical="center" wrapText="1"/>
    </xf>
    <xf numFmtId="38" fontId="52" fillId="0" borderId="140" xfId="1" applyFont="1" applyFill="1" applyBorder="1" applyAlignment="1">
      <alignment horizontal="left" vertical="center" wrapText="1"/>
    </xf>
    <xf numFmtId="38" fontId="52" fillId="0" borderId="22" xfId="1" applyFont="1" applyFill="1" applyBorder="1" applyAlignment="1">
      <alignment horizontal="left" vertical="center" wrapText="1"/>
    </xf>
    <xf numFmtId="38" fontId="52" fillId="0" borderId="28" xfId="1" applyFont="1" applyFill="1" applyBorder="1" applyAlignment="1">
      <alignment horizontal="left" vertical="center" wrapText="1"/>
    </xf>
    <xf numFmtId="38" fontId="50" fillId="0" borderId="142" xfId="1" applyFont="1" applyFill="1" applyBorder="1" applyAlignment="1">
      <alignment horizontal="left" vertical="center" wrapText="1"/>
    </xf>
    <xf numFmtId="0" fontId="18" fillId="0" borderId="0" xfId="7" applyFont="1" applyFill="1" applyBorder="1">
      <alignment vertical="center"/>
    </xf>
    <xf numFmtId="0" fontId="18" fillId="0" borderId="0" xfId="7" applyFont="1" applyFill="1" applyBorder="1" applyAlignment="1">
      <alignment horizontal="left" vertical="center"/>
    </xf>
    <xf numFmtId="38" fontId="18" fillId="0" borderId="0" xfId="1" applyFont="1" applyFill="1" applyBorder="1" applyAlignment="1">
      <alignment horizontal="right" vertical="center"/>
    </xf>
    <xf numFmtId="38" fontId="14" fillId="0" borderId="40" xfId="3" applyFont="1" applyBorder="1" applyAlignment="1">
      <alignment vertical="center"/>
    </xf>
  </cellXfs>
  <cellStyles count="10">
    <cellStyle name="パーセント 2" xfId="6" xr:uid="{93E02B0C-A24E-439F-9099-F8D1C3E6E0C0}"/>
    <cellStyle name="ハイパーリンク" xfId="8" builtinId="8"/>
    <cellStyle name="桁区切り" xfId="1" builtinId="6"/>
    <cellStyle name="桁区切り 2" xfId="3" xr:uid="{C583DD45-C81C-44AD-AF48-8198B01F995A}"/>
    <cellStyle name="桁区切り 2 2" xfId="4" xr:uid="{0AD0C6C6-B394-492F-A309-4F272DC71722}"/>
    <cellStyle name="標準" xfId="0" builtinId="0"/>
    <cellStyle name="標準 2" xfId="2" xr:uid="{4322DF19-2784-4D93-B9BF-7A7A57F1EB1D}"/>
    <cellStyle name="標準 2 2" xfId="5" xr:uid="{E5B00C67-3BFD-43B2-819E-A8884BC67B03}"/>
    <cellStyle name="標準 3" xfId="7" xr:uid="{165FB51C-C0EB-4A1D-AF12-3F808DDF2A79}"/>
    <cellStyle name="標準_新商品ＮＥＷＳ発送明細（最終）" xfId="9" xr:uid="{36F2BE93-7533-4505-9BD8-66399F3BA010}"/>
  </cellStyles>
  <dxfs count="2">
    <dxf>
      <fill>
        <patternFill>
          <bgColor theme="8" tint="0.79998168889431442"/>
        </patternFill>
      </fill>
    </dxf>
    <dxf>
      <fill>
        <patternFill>
          <bgColor theme="8" tint="0.79998168889431442"/>
        </patternFill>
      </fill>
    </dxf>
  </dxfs>
  <tableStyles count="0" defaultTableStyle="TableStyleMedium2" defaultPivotStyle="PivotStyleLight16"/>
  <colors>
    <mruColors>
      <color rgb="FFFFCCFF"/>
      <color rgb="FFCCFF99"/>
      <color rgb="FFCCFFCC"/>
      <color rgb="FFDDEBF7"/>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externalLink" Target="externalLinks/externalLink4.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microsoft.com/office/2007/relationships/hdphoto" Target="../media/hdphoto3.wdp"/><Relationship Id="rId3" Type="http://schemas.openxmlformats.org/officeDocument/2006/relationships/image" Target="../media/image3.png"/><Relationship Id="rId7"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emf"/><Relationship Id="rId6" Type="http://schemas.microsoft.com/office/2007/relationships/hdphoto" Target="../media/hdphoto2.wdp"/><Relationship Id="rId11" Type="http://schemas.openxmlformats.org/officeDocument/2006/relationships/image" Target="../media/image8.png"/><Relationship Id="rId5" Type="http://schemas.openxmlformats.org/officeDocument/2006/relationships/image" Target="../media/image4.png"/><Relationship Id="rId10" Type="http://schemas.openxmlformats.org/officeDocument/2006/relationships/image" Target="../media/image7.png"/><Relationship Id="rId4" Type="http://schemas.microsoft.com/office/2007/relationships/hdphoto" Target="../media/hdphoto1.wdp"/><Relationship Id="rId9"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xdr:from>
      <xdr:col>16</xdr:col>
      <xdr:colOff>538162</xdr:colOff>
      <xdr:row>8</xdr:row>
      <xdr:rowOff>17462</xdr:rowOff>
    </xdr:from>
    <xdr:to>
      <xdr:col>23</xdr:col>
      <xdr:colOff>467591</xdr:colOff>
      <xdr:row>26</xdr:row>
      <xdr:rowOff>155864</xdr:rowOff>
    </xdr:to>
    <xdr:sp macro="" textlink="">
      <xdr:nvSpPr>
        <xdr:cNvPr id="2" name="テキスト ボックス 1">
          <a:extLst>
            <a:ext uri="{FF2B5EF4-FFF2-40B4-BE49-F238E27FC236}">
              <a16:creationId xmlns:a16="http://schemas.microsoft.com/office/drawing/2014/main" id="{69866515-374D-FD1D-BD7A-796174C53C31}"/>
            </a:ext>
          </a:extLst>
        </xdr:cNvPr>
        <xdr:cNvSpPr txBox="1"/>
      </xdr:nvSpPr>
      <xdr:spPr>
        <a:xfrm>
          <a:off x="12227935" y="1957098"/>
          <a:ext cx="4761201" cy="4502584"/>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latin typeface="Meiryo UI" panose="020B0604030504040204" pitchFamily="50" charset="-128"/>
              <a:ea typeface="Meiryo UI" panose="020B0604030504040204" pitchFamily="50" charset="-128"/>
            </a:rPr>
            <a:t>＜作成手順＞</a:t>
          </a:r>
          <a:endParaRPr kumimoji="1" lang="en-US" altLang="ja-JP" sz="1800">
            <a:latin typeface="Meiryo UI" panose="020B0604030504040204" pitchFamily="50" charset="-128"/>
            <a:ea typeface="Meiryo UI" panose="020B0604030504040204" pitchFamily="50" charset="-128"/>
          </a:endParaRPr>
        </a:p>
        <a:p>
          <a:r>
            <a:rPr kumimoji="1" lang="ja-JP" altLang="en-US" sz="1800">
              <a:latin typeface="Meiryo UI" panose="020B0604030504040204" pitchFamily="50" charset="-128"/>
              <a:ea typeface="Meiryo UI" panose="020B0604030504040204" pitchFamily="50" charset="-128"/>
            </a:rPr>
            <a:t>①</a:t>
          </a:r>
          <a:r>
            <a:rPr kumimoji="1" lang="en-US" altLang="ja-JP" sz="1800">
              <a:latin typeface="Meiryo UI" panose="020B0604030504040204" pitchFamily="50" charset="-128"/>
              <a:ea typeface="Meiryo UI" panose="020B0604030504040204" pitchFamily="50" charset="-128"/>
            </a:rPr>
            <a:t>R</a:t>
          </a:r>
          <a:r>
            <a:rPr kumimoji="1" lang="ja-JP" altLang="en-US" sz="1800">
              <a:latin typeface="Meiryo UI" panose="020B0604030504040204" pitchFamily="50" charset="-128"/>
              <a:ea typeface="Meiryo UI" panose="020B0604030504040204" pitchFamily="50" charset="-128"/>
            </a:rPr>
            <a:t>列</a:t>
          </a:r>
          <a:r>
            <a:rPr kumimoji="1" lang="en-US" altLang="ja-JP" sz="1800">
              <a:latin typeface="Meiryo UI" panose="020B0604030504040204" pitchFamily="50" charset="-128"/>
              <a:ea typeface="Meiryo UI" panose="020B0604030504040204" pitchFamily="50" charset="-128"/>
            </a:rPr>
            <a:t>6-7</a:t>
          </a:r>
          <a:r>
            <a:rPr kumimoji="1" lang="ja-JP" altLang="en-US" sz="1800">
              <a:latin typeface="Meiryo UI" panose="020B0604030504040204" pitchFamily="50" charset="-128"/>
              <a:ea typeface="Meiryo UI" panose="020B0604030504040204" pitchFamily="50" charset="-128"/>
            </a:rPr>
            <a:t>行目に宛名を入力</a:t>
          </a:r>
          <a:endParaRPr kumimoji="1" lang="en-US" altLang="ja-JP" sz="1800">
            <a:latin typeface="Meiryo UI" panose="020B0604030504040204" pitchFamily="50" charset="-128"/>
            <a:ea typeface="Meiryo UI" panose="020B0604030504040204" pitchFamily="50" charset="-128"/>
          </a:endParaRPr>
        </a:p>
        <a:p>
          <a:r>
            <a:rPr kumimoji="1" lang="ja-JP" altLang="en-US" sz="1800">
              <a:latin typeface="Meiryo UI" panose="020B0604030504040204" pitchFamily="50" charset="-128"/>
              <a:ea typeface="Meiryo UI" panose="020B0604030504040204" pitchFamily="50" charset="-128"/>
            </a:rPr>
            <a:t>　（チラシ上部に反映されます）</a:t>
          </a:r>
          <a:endParaRPr kumimoji="1" lang="en-US" altLang="ja-JP" sz="1800">
            <a:latin typeface="Meiryo UI" panose="020B0604030504040204" pitchFamily="50" charset="-128"/>
            <a:ea typeface="Meiryo UI" panose="020B0604030504040204" pitchFamily="50" charset="-128"/>
          </a:endParaRPr>
        </a:p>
        <a:p>
          <a:r>
            <a:rPr kumimoji="1" lang="ja-JP" altLang="en-US" sz="1800">
              <a:latin typeface="Meiryo UI" panose="020B0604030504040204" pitchFamily="50" charset="-128"/>
              <a:ea typeface="Meiryo UI" panose="020B0604030504040204" pitchFamily="50" charset="-128"/>
            </a:rPr>
            <a:t>②</a:t>
          </a:r>
          <a:r>
            <a:rPr kumimoji="1" lang="en-US" altLang="ja-JP" sz="1800">
              <a:latin typeface="Meiryo UI" panose="020B0604030504040204" pitchFamily="50" charset="-128"/>
              <a:ea typeface="Meiryo UI" panose="020B0604030504040204" pitchFamily="50" charset="-128"/>
            </a:rPr>
            <a:t>D</a:t>
          </a:r>
          <a:r>
            <a:rPr kumimoji="1" lang="ja-JP" altLang="en-US" sz="1800">
              <a:latin typeface="Meiryo UI" panose="020B0604030504040204" pitchFamily="50" charset="-128"/>
              <a:ea typeface="Meiryo UI" panose="020B0604030504040204" pitchFamily="50" charset="-128"/>
            </a:rPr>
            <a:t>列</a:t>
          </a:r>
          <a:r>
            <a:rPr kumimoji="1" lang="en-US" altLang="ja-JP" sz="1800">
              <a:latin typeface="Meiryo UI" panose="020B0604030504040204" pitchFamily="50" charset="-128"/>
              <a:ea typeface="Meiryo UI" panose="020B0604030504040204" pitchFamily="50" charset="-128"/>
            </a:rPr>
            <a:t>32</a:t>
          </a:r>
          <a:r>
            <a:rPr kumimoji="1" lang="ja-JP" altLang="en-US" sz="1800">
              <a:latin typeface="Meiryo UI" panose="020B0604030504040204" pitchFamily="50" charset="-128"/>
              <a:ea typeface="Meiryo UI" panose="020B0604030504040204" pitchFamily="50" charset="-128"/>
            </a:rPr>
            <a:t>行目（設置エリア）と</a:t>
          </a:r>
          <a:endParaRPr kumimoji="1" lang="en-US" altLang="ja-JP" sz="1800">
            <a:latin typeface="Meiryo UI" panose="020B0604030504040204" pitchFamily="50" charset="-128"/>
            <a:ea typeface="Meiryo UI" panose="020B0604030504040204" pitchFamily="50" charset="-128"/>
          </a:endParaRPr>
        </a:p>
        <a:p>
          <a:r>
            <a:rPr kumimoji="1" lang="ja-JP" altLang="en-US" sz="1800">
              <a:latin typeface="Meiryo UI" panose="020B0604030504040204" pitchFamily="50" charset="-128"/>
              <a:ea typeface="Meiryo UI" panose="020B0604030504040204" pitchFamily="50" charset="-128"/>
            </a:rPr>
            <a:t>　</a:t>
          </a:r>
          <a:r>
            <a:rPr kumimoji="1" lang="ja-JP" altLang="en-US" sz="1800" baseline="0">
              <a:latin typeface="Meiryo UI" panose="020B0604030504040204" pitchFamily="50" charset="-128"/>
              <a:ea typeface="Meiryo UI" panose="020B0604030504040204" pitchFamily="50" charset="-128"/>
            </a:rPr>
            <a:t> </a:t>
          </a:r>
          <a:r>
            <a:rPr kumimoji="1" lang="en-US" altLang="ja-JP" sz="1800">
              <a:latin typeface="Meiryo UI" panose="020B0604030504040204" pitchFamily="50" charset="-128"/>
              <a:ea typeface="Meiryo UI" panose="020B0604030504040204" pitchFamily="50" charset="-128"/>
            </a:rPr>
            <a:t>D</a:t>
          </a:r>
          <a:r>
            <a:rPr kumimoji="1" lang="ja-JP" altLang="en-US" sz="1800">
              <a:latin typeface="Meiryo UI" panose="020B0604030504040204" pitchFamily="50" charset="-128"/>
              <a:ea typeface="Meiryo UI" panose="020B0604030504040204" pitchFamily="50" charset="-128"/>
            </a:rPr>
            <a:t>列</a:t>
          </a:r>
          <a:r>
            <a:rPr kumimoji="1" lang="en-US" altLang="ja-JP" sz="1800">
              <a:latin typeface="Meiryo UI" panose="020B0604030504040204" pitchFamily="50" charset="-128"/>
              <a:ea typeface="Meiryo UI" panose="020B0604030504040204" pitchFamily="50" charset="-128"/>
            </a:rPr>
            <a:t>33</a:t>
          </a:r>
          <a:r>
            <a:rPr kumimoji="1" lang="ja-JP" altLang="en-US" sz="1800">
              <a:latin typeface="Meiryo UI" panose="020B0604030504040204" pitchFamily="50" charset="-128"/>
              <a:ea typeface="Meiryo UI" panose="020B0604030504040204" pitchFamily="50" charset="-128"/>
            </a:rPr>
            <a:t>行目</a:t>
          </a:r>
          <a:r>
            <a:rPr kumimoji="1" lang="ja-JP" altLang="ja-JP" sz="1800">
              <a:solidFill>
                <a:schemeClr val="dk1"/>
              </a:solidFill>
              <a:effectLst/>
              <a:latin typeface="Meiryo UI" panose="020B0604030504040204" pitchFamily="50" charset="-128"/>
              <a:ea typeface="Meiryo UI" panose="020B0604030504040204" pitchFamily="50" charset="-128"/>
              <a:cs typeface="+mn-cs"/>
            </a:rPr>
            <a:t>（</a:t>
          </a:r>
          <a:r>
            <a:rPr kumimoji="1" lang="en-US" altLang="ja-JP" sz="1800">
              <a:solidFill>
                <a:schemeClr val="dk1"/>
              </a:solidFill>
              <a:effectLst/>
              <a:latin typeface="Meiryo UI" panose="020B0604030504040204" pitchFamily="50" charset="-128"/>
              <a:ea typeface="Meiryo UI" panose="020B0604030504040204" pitchFamily="50" charset="-128"/>
              <a:cs typeface="+mn-cs"/>
            </a:rPr>
            <a:t>370</a:t>
          </a:r>
          <a:r>
            <a:rPr kumimoji="1" lang="ja-JP" altLang="ja-JP" sz="1800">
              <a:solidFill>
                <a:schemeClr val="dk1"/>
              </a:solidFill>
              <a:effectLst/>
              <a:latin typeface="Meiryo UI" panose="020B0604030504040204" pitchFamily="50" charset="-128"/>
              <a:ea typeface="Meiryo UI" panose="020B0604030504040204" pitchFamily="50" charset="-128"/>
              <a:cs typeface="+mn-cs"/>
            </a:rPr>
            <a:t>Ｌ、</a:t>
          </a:r>
          <a:r>
            <a:rPr kumimoji="1" lang="en-US" altLang="ja-JP" sz="1800">
              <a:solidFill>
                <a:schemeClr val="dk1"/>
              </a:solidFill>
              <a:effectLst/>
              <a:latin typeface="Meiryo UI" panose="020B0604030504040204" pitchFamily="50" charset="-128"/>
              <a:ea typeface="Meiryo UI" panose="020B0604030504040204" pitchFamily="50" charset="-128"/>
              <a:cs typeface="+mn-cs"/>
            </a:rPr>
            <a:t>460</a:t>
          </a:r>
          <a:r>
            <a:rPr kumimoji="1" lang="ja-JP" altLang="ja-JP" sz="1800">
              <a:solidFill>
                <a:schemeClr val="dk1"/>
              </a:solidFill>
              <a:effectLst/>
              <a:latin typeface="Meiryo UI" panose="020B0604030504040204" pitchFamily="50" charset="-128"/>
              <a:ea typeface="Meiryo UI" panose="020B0604030504040204" pitchFamily="50" charset="-128"/>
              <a:cs typeface="+mn-cs"/>
            </a:rPr>
            <a:t>Ｌ）</a:t>
          </a:r>
          <a:r>
            <a:rPr kumimoji="1" lang="ja-JP" altLang="en-US" sz="1800">
              <a:solidFill>
                <a:schemeClr val="dk1"/>
              </a:solidFill>
              <a:effectLst/>
              <a:latin typeface="Meiryo UI" panose="020B0604030504040204" pitchFamily="50" charset="-128"/>
              <a:ea typeface="Meiryo UI" panose="020B0604030504040204" pitchFamily="50" charset="-128"/>
              <a:cs typeface="+mn-cs"/>
            </a:rPr>
            <a:t>を選択</a:t>
          </a:r>
          <a:endParaRPr kumimoji="1" lang="en-US" altLang="ja-JP" sz="1800">
            <a:latin typeface="Meiryo UI" panose="020B0604030504040204" pitchFamily="50" charset="-128"/>
            <a:ea typeface="Meiryo UI" panose="020B0604030504040204" pitchFamily="50" charset="-128"/>
          </a:endParaRPr>
        </a:p>
        <a:p>
          <a:r>
            <a:rPr kumimoji="1" lang="ja-JP" altLang="en-US" sz="1800">
              <a:latin typeface="Meiryo UI" panose="020B0604030504040204" pitchFamily="50" charset="-128"/>
              <a:ea typeface="Meiryo UI" panose="020B0604030504040204" pitchFamily="50" charset="-128"/>
            </a:rPr>
            <a:t>　（ランニングコストが自動で変わります）</a:t>
          </a:r>
          <a:endParaRPr kumimoji="1" lang="en-US" altLang="ja-JP" sz="1800">
            <a:latin typeface="Meiryo UI" panose="020B0604030504040204" pitchFamily="50" charset="-128"/>
            <a:ea typeface="Meiryo UI" panose="020B0604030504040204" pitchFamily="50" charset="-128"/>
          </a:endParaRPr>
        </a:p>
        <a:p>
          <a:r>
            <a:rPr kumimoji="1" lang="ja-JP" altLang="en-US" sz="1800">
              <a:latin typeface="Meiryo UI" panose="020B0604030504040204" pitchFamily="50" charset="-128"/>
              <a:ea typeface="Meiryo UI" panose="020B0604030504040204" pitchFamily="50" charset="-128"/>
            </a:rPr>
            <a:t>③本体価格を入力ください。</a:t>
          </a:r>
          <a:endParaRPr kumimoji="1" lang="en-US" altLang="ja-JP" sz="1800">
            <a:latin typeface="Meiryo UI" panose="020B0604030504040204" pitchFamily="50" charset="-128"/>
            <a:ea typeface="Meiryo UI" panose="020B0604030504040204" pitchFamily="50" charset="-128"/>
          </a:endParaRPr>
        </a:p>
        <a:p>
          <a:r>
            <a:rPr kumimoji="1" lang="ja-JP" altLang="en-US" sz="1800">
              <a:latin typeface="Meiryo UI" panose="020B0604030504040204" pitchFamily="50" charset="-128"/>
              <a:ea typeface="Meiryo UI" panose="020B0604030504040204" pitchFamily="50" charset="-128"/>
            </a:rPr>
            <a:t>　　「形名一覧」に定価を記載しております</a:t>
          </a:r>
          <a:endParaRPr kumimoji="1" lang="en-US" altLang="ja-JP" sz="1800">
            <a:latin typeface="Meiryo UI" panose="020B0604030504040204" pitchFamily="50" charset="-128"/>
            <a:ea typeface="Meiryo UI" panose="020B0604030504040204" pitchFamily="50" charset="-128"/>
          </a:endParaRPr>
        </a:p>
        <a:p>
          <a:r>
            <a:rPr kumimoji="1" lang="ja-JP" altLang="en-US" sz="1800">
              <a:latin typeface="Meiryo UI" panose="020B0604030504040204" pitchFamily="50" charset="-128"/>
              <a:ea typeface="Meiryo UI" panose="020B0604030504040204" pitchFamily="50" charset="-128"/>
            </a:rPr>
            <a:t>　（入力後、トータルコストに反映されます）</a:t>
          </a:r>
          <a:endParaRPr kumimoji="1" lang="en-US" altLang="ja-JP" sz="1800">
            <a:latin typeface="Meiryo UI" panose="020B0604030504040204" pitchFamily="50" charset="-128"/>
            <a:ea typeface="Meiryo UI" panose="020B0604030504040204" pitchFamily="50" charset="-128"/>
          </a:endParaRPr>
        </a:p>
        <a:p>
          <a:r>
            <a:rPr kumimoji="1" lang="ja-JP" altLang="en-US" sz="1800">
              <a:latin typeface="Meiryo UI" panose="020B0604030504040204" pitchFamily="50" charset="-128"/>
              <a:ea typeface="Meiryo UI" panose="020B0604030504040204" pitchFamily="50" charset="-128"/>
            </a:rPr>
            <a:t>④設置地域の補助金がある場合入力</a:t>
          </a:r>
          <a:endParaRPr kumimoji="1" lang="en-US" altLang="ja-JP" sz="1800">
            <a:latin typeface="Meiryo UI" panose="020B0604030504040204" pitchFamily="50" charset="-128"/>
            <a:ea typeface="Meiryo UI" panose="020B0604030504040204" pitchFamily="50" charset="-128"/>
          </a:endParaRPr>
        </a:p>
        <a:p>
          <a:r>
            <a:rPr kumimoji="1" lang="ja-JP" altLang="en-US" sz="1800">
              <a:latin typeface="Meiryo UI" panose="020B0604030504040204" pitchFamily="50" charset="-128"/>
              <a:ea typeface="Meiryo UI" panose="020B0604030504040204" pitchFamily="50" charset="-128"/>
            </a:rPr>
            <a:t>⑤Ｊ列４</a:t>
          </a:r>
          <a:r>
            <a:rPr kumimoji="1" lang="en-US" altLang="ja-JP" sz="1800">
              <a:latin typeface="Meiryo UI" panose="020B0604030504040204" pitchFamily="50" charset="-128"/>
              <a:ea typeface="Meiryo UI" panose="020B0604030504040204" pitchFamily="50" charset="-128"/>
            </a:rPr>
            <a:t>4</a:t>
          </a:r>
          <a:r>
            <a:rPr kumimoji="1" lang="ja-JP" altLang="en-US" sz="1800">
              <a:latin typeface="Meiryo UI" panose="020B0604030504040204" pitchFamily="50" charset="-128"/>
              <a:ea typeface="Meiryo UI" panose="020B0604030504040204" pitchFamily="50" charset="-128"/>
            </a:rPr>
            <a:t>行目に販売店様情報入力</a:t>
          </a:r>
          <a:endParaRPr kumimoji="1" lang="en-US" altLang="ja-JP" sz="1800">
            <a:latin typeface="Meiryo UI" panose="020B0604030504040204" pitchFamily="50" charset="-128"/>
            <a:ea typeface="Meiryo UI" panose="020B0604030504040204" pitchFamily="50" charset="-128"/>
          </a:endParaRPr>
        </a:p>
        <a:p>
          <a:r>
            <a:rPr kumimoji="1" lang="ja-JP" altLang="en-US" sz="1800">
              <a:latin typeface="Meiryo UI" panose="020B0604030504040204" pitchFamily="50" charset="-128"/>
              <a:ea typeface="Meiryo UI" panose="020B0604030504040204" pitchFamily="50" charset="-128"/>
            </a:rPr>
            <a:t>⑥印刷</a:t>
          </a:r>
        </a:p>
      </xdr:txBody>
    </xdr:sp>
    <xdr:clientData/>
  </xdr:twoCellAnchor>
  <mc:AlternateContent xmlns:mc="http://schemas.openxmlformats.org/markup-compatibility/2006">
    <mc:Choice xmlns:a14="http://schemas.microsoft.com/office/drawing/2010/main" Requires="a14">
      <xdr:twoCellAnchor editAs="oneCell">
        <xdr:from>
          <xdr:col>1</xdr:col>
          <xdr:colOff>34924</xdr:colOff>
          <xdr:row>0</xdr:row>
          <xdr:rowOff>72942</xdr:rowOff>
        </xdr:from>
        <xdr:to>
          <xdr:col>6</xdr:col>
          <xdr:colOff>426028</xdr:colOff>
          <xdr:row>3</xdr:row>
          <xdr:rowOff>30162</xdr:rowOff>
        </xdr:to>
        <xdr:pic>
          <xdr:nvPicPr>
            <xdr:cNvPr id="7" name="図 6">
              <a:extLst>
                <a:ext uri="{FF2B5EF4-FFF2-40B4-BE49-F238E27FC236}">
                  <a16:creationId xmlns:a16="http://schemas.microsoft.com/office/drawing/2014/main" id="{A48AF58F-BBBA-8D3D-A8F9-9E5851003705}"/>
                </a:ext>
              </a:extLst>
            </xdr:cNvPr>
            <xdr:cNvPicPr>
              <a:picLocks noChangeAspect="1" noChangeArrowheads="1"/>
              <a:extLst>
                <a:ext uri="{84589F7E-364E-4C9E-8A38-B11213B215E9}">
                  <a14:cameraTool cellRange="$R$6" spid="_x0000_s1174"/>
                </a:ext>
              </a:extLst>
            </xdr:cNvPicPr>
          </xdr:nvPicPr>
          <xdr:blipFill>
            <a:blip xmlns:r="http://schemas.openxmlformats.org/officeDocument/2006/relationships" r:embed="rId1"/>
            <a:srcRect/>
            <a:stretch>
              <a:fillRect/>
            </a:stretch>
          </xdr:blipFill>
          <xdr:spPr bwMode="auto">
            <a:xfrm>
              <a:off x="365124" y="72942"/>
              <a:ext cx="3622676" cy="63825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xdr:col>
      <xdr:colOff>13177</xdr:colOff>
      <xdr:row>38</xdr:row>
      <xdr:rowOff>56470</xdr:rowOff>
    </xdr:from>
    <xdr:to>
      <xdr:col>14</xdr:col>
      <xdr:colOff>107674</xdr:colOff>
      <xdr:row>54</xdr:row>
      <xdr:rowOff>65506</xdr:rowOff>
    </xdr:to>
    <xdr:grpSp>
      <xdr:nvGrpSpPr>
        <xdr:cNvPr id="9" name="グループ化 8">
          <a:extLst>
            <a:ext uri="{FF2B5EF4-FFF2-40B4-BE49-F238E27FC236}">
              <a16:creationId xmlns:a16="http://schemas.microsoft.com/office/drawing/2014/main" id="{0814EAC2-A9B3-F89F-5C41-CC1E74CD94F0}"/>
            </a:ext>
          </a:extLst>
        </xdr:cNvPr>
        <xdr:cNvGrpSpPr/>
      </xdr:nvGrpSpPr>
      <xdr:grpSpPr>
        <a:xfrm>
          <a:off x="349353" y="9514235"/>
          <a:ext cx="10684056" cy="3796624"/>
          <a:chOff x="307081" y="9607579"/>
          <a:chExt cx="10722245" cy="3896591"/>
        </a:xfrm>
      </xdr:grpSpPr>
      <xdr:pic>
        <xdr:nvPicPr>
          <xdr:cNvPr id="6" name="図 5">
            <a:extLst>
              <a:ext uri="{FF2B5EF4-FFF2-40B4-BE49-F238E27FC236}">
                <a16:creationId xmlns:a16="http://schemas.microsoft.com/office/drawing/2014/main" id="{7B7C7CE4-6105-4F78-BA9A-59BE2CDFE2AA}"/>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438" t="-8648" r="2670" b="12475"/>
          <a:stretch/>
        </xdr:blipFill>
        <xdr:spPr>
          <a:xfrm>
            <a:off x="307081" y="9607579"/>
            <a:ext cx="10722245" cy="3896591"/>
          </a:xfrm>
          <a:prstGeom prst="rect">
            <a:avLst/>
          </a:prstGeom>
        </xdr:spPr>
      </xdr:pic>
      <xdr:sp macro="" textlink="">
        <xdr:nvSpPr>
          <xdr:cNvPr id="8" name="テキスト ボックス 7">
            <a:extLst>
              <a:ext uri="{FF2B5EF4-FFF2-40B4-BE49-F238E27FC236}">
                <a16:creationId xmlns:a16="http://schemas.microsoft.com/office/drawing/2014/main" id="{B597340E-BF8F-48ED-AF3B-4F70A00F0D37}"/>
              </a:ext>
            </a:extLst>
          </xdr:cNvPr>
          <xdr:cNvSpPr txBox="1"/>
        </xdr:nvSpPr>
        <xdr:spPr>
          <a:xfrm>
            <a:off x="7555490" y="10715622"/>
            <a:ext cx="3285692" cy="2636696"/>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＜お問合せはこちらまで＞</a:t>
            </a:r>
            <a:endParaRPr kumimoji="1" lang="en-US" altLang="ja-JP" sz="1100">
              <a:latin typeface="Meiryo UI" panose="020B0604030504040204" pitchFamily="50" charset="-128"/>
              <a:ea typeface="Meiryo UI" panose="020B0604030504040204" pitchFamily="50" charset="-128"/>
            </a:endParaRPr>
          </a:p>
          <a:p>
            <a:pPr algn="l"/>
            <a:r>
              <a:rPr kumimoji="1" lang="ja-JP" altLang="en-US" sz="2000">
                <a:latin typeface="Meiryo UI" panose="020B0604030504040204" pitchFamily="50" charset="-128"/>
                <a:ea typeface="Meiryo UI" panose="020B0604030504040204" pitchFamily="50" charset="-128"/>
              </a:rPr>
              <a:t>○○○㈱</a:t>
            </a:r>
            <a:endParaRPr kumimoji="1" lang="en-US" altLang="ja-JP" sz="2000">
              <a:latin typeface="Meiryo UI" panose="020B0604030504040204" pitchFamily="50" charset="-128"/>
              <a:ea typeface="Meiryo UI" panose="020B0604030504040204" pitchFamily="50" charset="-128"/>
            </a:endParaRPr>
          </a:p>
          <a:p>
            <a:pPr algn="l"/>
            <a:r>
              <a:rPr kumimoji="1" lang="ja-JP" altLang="en-US" sz="1200">
                <a:latin typeface="Meiryo UI" panose="020B0604030504040204" pitchFamily="50" charset="-128"/>
                <a:ea typeface="Meiryo UI" panose="020B0604030504040204" pitchFamily="50" charset="-128"/>
              </a:rPr>
              <a:t>担当：</a:t>
            </a:r>
            <a:endParaRPr kumimoji="1" lang="en-US" altLang="ja-JP" sz="1200">
              <a:latin typeface="Meiryo UI" panose="020B0604030504040204" pitchFamily="50" charset="-128"/>
              <a:ea typeface="Meiryo UI" panose="020B0604030504040204" pitchFamily="50" charset="-128"/>
            </a:endParaRPr>
          </a:p>
          <a:p>
            <a:pPr algn="l"/>
            <a:r>
              <a:rPr kumimoji="1" lang="en-US" altLang="ja-JP" sz="1200">
                <a:latin typeface="Meiryo UI" panose="020B0604030504040204" pitchFamily="50" charset="-128"/>
                <a:ea typeface="Meiryo UI" panose="020B0604030504040204" pitchFamily="50" charset="-128"/>
              </a:rPr>
              <a:t>TEL:</a:t>
            </a:r>
          </a:p>
          <a:p>
            <a:pPr algn="l"/>
            <a:r>
              <a:rPr kumimoji="1" lang="en-US" altLang="ja-JP" sz="1200">
                <a:latin typeface="Meiryo UI" panose="020B0604030504040204" pitchFamily="50" charset="-128"/>
                <a:ea typeface="Meiryo UI" panose="020B0604030504040204" pitchFamily="50" charset="-128"/>
              </a:rPr>
              <a:t>FAX:</a:t>
            </a:r>
          </a:p>
          <a:p>
            <a:pPr algn="l"/>
            <a:r>
              <a:rPr kumimoji="1" lang="ja-JP" altLang="en-US" sz="1200">
                <a:latin typeface="Meiryo UI" panose="020B0604030504040204" pitchFamily="50" charset="-128"/>
                <a:ea typeface="Meiryo UI" panose="020B0604030504040204" pitchFamily="50" charset="-128"/>
              </a:rPr>
              <a:t>メアド：</a:t>
            </a:r>
          </a:p>
        </xdr:txBody>
      </xdr:sp>
    </xdr:grpSp>
    <xdr:clientData/>
  </xdr:twoCellAnchor>
  <xdr:twoCellAnchor editAs="oneCell">
    <xdr:from>
      <xdr:col>10</xdr:col>
      <xdr:colOff>1208670</xdr:colOff>
      <xdr:row>32</xdr:row>
      <xdr:rowOff>68267</xdr:rowOff>
    </xdr:from>
    <xdr:to>
      <xdr:col>12</xdr:col>
      <xdr:colOff>36242</xdr:colOff>
      <xdr:row>32</xdr:row>
      <xdr:rowOff>371610</xdr:rowOff>
    </xdr:to>
    <xdr:pic>
      <xdr:nvPicPr>
        <xdr:cNvPr id="4" name="図 3">
          <a:extLst>
            <a:ext uri="{FF2B5EF4-FFF2-40B4-BE49-F238E27FC236}">
              <a16:creationId xmlns:a16="http://schemas.microsoft.com/office/drawing/2014/main" id="{9710A333-9638-34DF-D65D-0965183BA863}"/>
            </a:ext>
          </a:extLst>
        </xdr:cNvPr>
        <xdr:cNvPicPr>
          <a:picLocks noChangeAspect="1"/>
        </xdr:cNvPicPr>
      </xdr:nvPicPr>
      <xdr:blipFill>
        <a:blip xmlns:r="http://schemas.openxmlformats.org/officeDocument/2006/relationships" r:embed="rId3">
          <a:extLst>
            <a:ext uri="{BEBA8EAE-BF5A-486C-A8C5-ECC9F3942E4B}">
              <a14:imgProps xmlns:a14="http://schemas.microsoft.com/office/drawing/2010/main">
                <a14:imgLayer r:embed="rId4">
                  <a14:imgEffect>
                    <a14:backgroundRemoval t="9600" b="92000" l="7463" r="93134">
                      <a14:foregroundMark x1="8657" y1="15200" x2="26567" y2="15200"/>
                      <a14:foregroundMark x1="26567" y1="15200" x2="92537" y2="18400"/>
                      <a14:foregroundMark x1="92537" y1="18400" x2="78507" y2="36000"/>
                      <a14:foregroundMark x1="78507" y1="36000" x2="12836" y2="25600"/>
                      <a14:foregroundMark x1="7463" y1="18400" x2="26567" y2="36000"/>
                      <a14:foregroundMark x1="26567" y1="36000" x2="62687" y2="34400"/>
                      <a14:foregroundMark x1="10413" y1="48800" x2="10149" y2="59200"/>
                      <a14:foregroundMark x1="10542" y1="43746" x2="10536" y2="44000"/>
                      <a14:foregroundMark x1="11045" y1="24000" x2="10681" y2="38319"/>
                      <a14:foregroundMark x1="8657" y1="25600" x2="7912" y2="43570"/>
                      <a14:foregroundMark x1="10504" y1="48800" x2="12239" y2="66400"/>
                      <a14:foregroundMark x1="8060" y1="24000" x2="9632" y2="39949"/>
                      <a14:foregroundMark x1="12239" y1="66400" x2="35038" y2="89847"/>
                      <a14:foregroundMark x1="34627" y1="60800" x2="74030" y2="63200"/>
                      <a14:foregroundMark x1="79104" y1="60000" x2="80896" y2="56000"/>
                      <a14:foregroundMark x1="88955" y1="29600" x2="88060" y2="61600"/>
                      <a14:foregroundMark x1="91045" y1="20000" x2="89552" y2="59200"/>
                      <a14:foregroundMark x1="89552" y1="59200" x2="88955" y2="63200"/>
                      <a14:foregroundMark x1="90746" y1="20000" x2="91940" y2="48800"/>
                      <a14:foregroundMark x1="92239" y1="22400" x2="92537" y2="41600"/>
                      <a14:foregroundMark x1="93134" y1="39200" x2="93134" y2="44800"/>
                      <a14:foregroundMark x1="69254" y1="49600" x2="54627" y2="64800"/>
                      <a14:foregroundMark x1="73731" y1="73600" x2="74328" y2="74400"/>
                      <a14:foregroundMark x1="53134" y1="42400" x2="32239" y2="40800"/>
                      <a14:foregroundMark x1="23881" y1="37600" x2="18806" y2="37600"/>
                      <a14:foregroundMark x1="28657" y1="60800" x2="28657" y2="60800"/>
                      <a14:foregroundMark x1="25970" y1="56000" x2="30149" y2="70400"/>
                      <a14:foregroundMark x1="37910" y1="63200" x2="45373" y2="78400"/>
                      <a14:backgroundMark x1="37612" y1="95200" x2="36716" y2="95200"/>
                      <a14:backgroundMark x1="37313" y1="93600" x2="37313" y2="93600"/>
                      <a14:backgroundMark x1="38209" y1="94400" x2="36119" y2="94400"/>
                      <a14:backgroundMark x1="37015" y1="95200" x2="39701" y2="93600"/>
                      <a14:backgroundMark x1="6567" y1="46400" x2="7761" y2="49600"/>
                      <a14:backgroundMark x1="6866" y1="44000" x2="6866" y2="48800"/>
                    </a14:backgroundRemoval>
                  </a14:imgEffect>
                </a14:imgLayer>
              </a14:imgProps>
            </a:ext>
          </a:extLst>
        </a:blip>
        <a:stretch>
          <a:fillRect/>
        </a:stretch>
      </xdr:blipFill>
      <xdr:spPr>
        <a:xfrm>
          <a:off x="8718766" y="7541729"/>
          <a:ext cx="791188" cy="303343"/>
        </a:xfrm>
        <a:prstGeom prst="rect">
          <a:avLst/>
        </a:prstGeom>
      </xdr:spPr>
    </xdr:pic>
    <xdr:clientData/>
  </xdr:twoCellAnchor>
  <xdr:twoCellAnchor editAs="oneCell">
    <xdr:from>
      <xdr:col>12</xdr:col>
      <xdr:colOff>3573</xdr:colOff>
      <xdr:row>32</xdr:row>
      <xdr:rowOff>92784</xdr:rowOff>
    </xdr:from>
    <xdr:to>
      <xdr:col>13</xdr:col>
      <xdr:colOff>5168</xdr:colOff>
      <xdr:row>32</xdr:row>
      <xdr:rowOff>356823</xdr:rowOff>
    </xdr:to>
    <xdr:pic>
      <xdr:nvPicPr>
        <xdr:cNvPr id="5" name="図 4">
          <a:extLst>
            <a:ext uri="{FF2B5EF4-FFF2-40B4-BE49-F238E27FC236}">
              <a16:creationId xmlns:a16="http://schemas.microsoft.com/office/drawing/2014/main" id="{08134732-E99C-89E9-90F7-A8CB71C98E1B}"/>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4348" b="88696" l="4908" r="95399">
                      <a14:foregroundMark x1="19325" y1="20870" x2="45399" y2="19130"/>
                      <a14:foregroundMark x1="45399" y1="19130" x2="77301" y2="20000"/>
                      <a14:foregroundMark x1="17178" y1="9565" x2="39264" y2="28696"/>
                      <a14:foregroundMark x1="39264" y1="28696" x2="56135" y2="27826"/>
                      <a14:foregroundMark x1="56135" y1="27826" x2="71779" y2="27826"/>
                      <a14:foregroundMark x1="71779" y1="27826" x2="18405" y2="6957"/>
                      <a14:foregroundMark x1="16258" y1="15652" x2="19018" y2="32174"/>
                      <a14:foregroundMark x1="27301" y1="10435" x2="61963" y2="11304"/>
                      <a14:foregroundMark x1="60123" y1="9565" x2="71779" y2="10435"/>
                      <a14:foregroundMark x1="74540" y1="13043" x2="80368" y2="13913"/>
                      <a14:foregroundMark x1="70552" y1="4348" x2="82209" y2="7826"/>
                      <a14:foregroundMark x1="80982" y1="19130" x2="79141" y2="33043"/>
                      <a14:foregroundMark x1="80675" y1="17391" x2="82209" y2="33913"/>
                      <a14:foregroundMark x1="81288" y1="10435" x2="81902" y2="31304"/>
                      <a14:foregroundMark x1="82209" y1="6957" x2="82515" y2="32174"/>
                      <a14:foregroundMark x1="17178" y1="5217" x2="17791" y2="34783"/>
                      <a14:foregroundMark x1="16258" y1="6087" x2="18098" y2="38261"/>
                      <a14:foregroundMark x1="16258" y1="16522" x2="16564" y2="36522"/>
                      <a14:foregroundMark x1="4908" y1="41739" x2="60736" y2="82609"/>
                      <a14:foregroundMark x1="60736" y1="82609" x2="85276" y2="80000"/>
                      <a14:foregroundMark x1="15337" y1="46087" x2="87117" y2="55652"/>
                      <a14:foregroundMark x1="81288" y1="41739" x2="95399" y2="74783"/>
                      <a14:foregroundMark x1="95399" y1="74783" x2="94785" y2="85217"/>
                    </a14:backgroundRemoval>
                  </a14:imgEffect>
                </a14:imgLayer>
              </a14:imgProps>
            </a:ext>
          </a:extLst>
        </a:blip>
        <a:stretch>
          <a:fillRect/>
        </a:stretch>
      </xdr:blipFill>
      <xdr:spPr>
        <a:xfrm>
          <a:off x="9477285" y="7566246"/>
          <a:ext cx="726960" cy="264039"/>
        </a:xfrm>
        <a:prstGeom prst="rect">
          <a:avLst/>
        </a:prstGeom>
      </xdr:spPr>
    </xdr:pic>
    <xdr:clientData/>
  </xdr:twoCellAnchor>
  <xdr:twoCellAnchor editAs="oneCell">
    <xdr:from>
      <xdr:col>13</xdr:col>
      <xdr:colOff>2874</xdr:colOff>
      <xdr:row>32</xdr:row>
      <xdr:rowOff>129880</xdr:rowOff>
    </xdr:from>
    <xdr:to>
      <xdr:col>13</xdr:col>
      <xdr:colOff>720188</xdr:colOff>
      <xdr:row>32</xdr:row>
      <xdr:rowOff>305078</xdr:rowOff>
    </xdr:to>
    <xdr:pic>
      <xdr:nvPicPr>
        <xdr:cNvPr id="10" name="図 9">
          <a:extLst>
            <a:ext uri="{FF2B5EF4-FFF2-40B4-BE49-F238E27FC236}">
              <a16:creationId xmlns:a16="http://schemas.microsoft.com/office/drawing/2014/main" id="{6F91A5DC-3112-4812-7555-7B075AF6E97E}"/>
            </a:ext>
          </a:extLst>
        </xdr:cNvPr>
        <xdr:cNvPicPr>
          <a:picLocks noChangeAspect="1"/>
        </xdr:cNvPicPr>
      </xdr:nvPicPr>
      <xdr:blipFill>
        <a:blip xmlns:r="http://schemas.openxmlformats.org/officeDocument/2006/relationships" r:embed="rId7">
          <a:extLst>
            <a:ext uri="{BEBA8EAE-BF5A-486C-A8C5-ECC9F3942E4B}">
              <a14:imgProps xmlns:a14="http://schemas.microsoft.com/office/drawing/2010/main">
                <a14:imgLayer r:embed="rId8">
                  <a14:imgEffect>
                    <a14:backgroundRemoval t="8537" b="87805" l="1734" r="98555">
                      <a14:foregroundMark x1="9538" y1="32927" x2="5202" y2="85366"/>
                      <a14:foregroundMark x1="6358" y1="36585" x2="2023" y2="73171"/>
                      <a14:foregroundMark x1="13295" y1="39024" x2="16185" y2="76829"/>
                      <a14:foregroundMark x1="11272" y1="28049" x2="37283" y2="24390"/>
                      <a14:foregroundMark x1="37283" y1="24390" x2="91040" y2="26829"/>
                      <a14:foregroundMark x1="91040" y1="26829" x2="98555" y2="80488"/>
                      <a14:foregroundMark x1="98555" y1="80488" x2="13873" y2="86585"/>
                      <a14:foregroundMark x1="13873" y1="86585" x2="8671" y2="64634"/>
                      <a14:foregroundMark x1="17341" y1="56098" x2="76301" y2="67073"/>
                      <a14:foregroundMark x1="76301" y1="42683" x2="25145" y2="40244"/>
                      <a14:foregroundMark x1="29480" y1="62195" x2="46243" y2="74390"/>
                      <a14:foregroundMark x1="87861" y1="50000" x2="81214" y2="59756"/>
                    </a14:backgroundRemoval>
                  </a14:imgEffect>
                </a14:imgLayer>
              </a14:imgProps>
            </a:ext>
          </a:extLst>
        </a:blip>
        <a:stretch>
          <a:fillRect/>
        </a:stretch>
      </xdr:blipFill>
      <xdr:spPr>
        <a:xfrm>
          <a:off x="10201951" y="7603342"/>
          <a:ext cx="717314" cy="175198"/>
        </a:xfrm>
        <a:prstGeom prst="rect">
          <a:avLst/>
        </a:prstGeom>
      </xdr:spPr>
    </xdr:pic>
    <xdr:clientData/>
  </xdr:twoCellAnchor>
  <xdr:twoCellAnchor editAs="oneCell">
    <xdr:from>
      <xdr:col>1</xdr:col>
      <xdr:colOff>118122</xdr:colOff>
      <xdr:row>3</xdr:row>
      <xdr:rowOff>37407</xdr:rowOff>
    </xdr:from>
    <xdr:to>
      <xdr:col>14</xdr:col>
      <xdr:colOff>45754</xdr:colOff>
      <xdr:row>30</xdr:row>
      <xdr:rowOff>210793</xdr:rowOff>
    </xdr:to>
    <xdr:pic>
      <xdr:nvPicPr>
        <xdr:cNvPr id="11" name="図 10">
          <a:extLst>
            <a:ext uri="{FF2B5EF4-FFF2-40B4-BE49-F238E27FC236}">
              <a16:creationId xmlns:a16="http://schemas.microsoft.com/office/drawing/2014/main" id="{D3E02775-55E9-6CEA-2538-E49850938C55}"/>
            </a:ext>
          </a:extLst>
        </xdr:cNvPr>
        <xdr:cNvPicPr>
          <a:picLocks noChangeAspect="1"/>
        </xdr:cNvPicPr>
      </xdr:nvPicPr>
      <xdr:blipFill>
        <a:blip xmlns:r="http://schemas.openxmlformats.org/officeDocument/2006/relationships" r:embed="rId9"/>
        <a:stretch>
          <a:fillRect/>
        </a:stretch>
      </xdr:blipFill>
      <xdr:spPr>
        <a:xfrm>
          <a:off x="451498" y="710961"/>
          <a:ext cx="10490620" cy="6262582"/>
        </a:xfrm>
        <a:prstGeom prst="rect">
          <a:avLst/>
        </a:prstGeom>
      </xdr:spPr>
    </xdr:pic>
    <xdr:clientData/>
  </xdr:twoCellAnchor>
  <xdr:twoCellAnchor editAs="oneCell">
    <xdr:from>
      <xdr:col>1</xdr:col>
      <xdr:colOff>120194</xdr:colOff>
      <xdr:row>2</xdr:row>
      <xdr:rowOff>230570</xdr:rowOff>
    </xdr:from>
    <xdr:to>
      <xdr:col>14</xdr:col>
      <xdr:colOff>47826</xdr:colOff>
      <xdr:row>30</xdr:row>
      <xdr:rowOff>163760</xdr:rowOff>
    </xdr:to>
    <xdr:pic>
      <xdr:nvPicPr>
        <xdr:cNvPr id="3" name="図 2">
          <a:extLst>
            <a:ext uri="{FF2B5EF4-FFF2-40B4-BE49-F238E27FC236}">
              <a16:creationId xmlns:a16="http://schemas.microsoft.com/office/drawing/2014/main" id="{13013B63-7B71-4A48-92F1-A76BF8AD2A97}"/>
            </a:ext>
          </a:extLst>
        </xdr:cNvPr>
        <xdr:cNvPicPr>
          <a:picLocks noChangeAspect="1"/>
        </xdr:cNvPicPr>
      </xdr:nvPicPr>
      <xdr:blipFill>
        <a:blip xmlns:r="http://schemas.openxmlformats.org/officeDocument/2006/relationships" r:embed="rId9"/>
        <a:stretch>
          <a:fillRect/>
        </a:stretch>
      </xdr:blipFill>
      <xdr:spPr>
        <a:xfrm>
          <a:off x="451498" y="710961"/>
          <a:ext cx="10496241" cy="6658669"/>
        </a:xfrm>
        <a:prstGeom prst="rect">
          <a:avLst/>
        </a:prstGeom>
      </xdr:spPr>
    </xdr:pic>
    <xdr:clientData/>
  </xdr:twoCellAnchor>
  <xdr:twoCellAnchor editAs="oneCell">
    <xdr:from>
      <xdr:col>2</xdr:col>
      <xdr:colOff>81051</xdr:colOff>
      <xdr:row>47</xdr:row>
      <xdr:rowOff>190502</xdr:rowOff>
    </xdr:from>
    <xdr:to>
      <xdr:col>6</xdr:col>
      <xdr:colOff>298766</xdr:colOff>
      <xdr:row>53</xdr:row>
      <xdr:rowOff>234245</xdr:rowOff>
    </xdr:to>
    <xdr:pic>
      <xdr:nvPicPr>
        <xdr:cNvPr id="13" name="図 12">
          <a:extLst>
            <a:ext uri="{FF2B5EF4-FFF2-40B4-BE49-F238E27FC236}">
              <a16:creationId xmlns:a16="http://schemas.microsoft.com/office/drawing/2014/main" id="{09A79D67-36DD-4E5C-ACAA-83693224C379}"/>
            </a:ext>
          </a:extLst>
        </xdr:cNvPr>
        <xdr:cNvPicPr>
          <a:picLocks noChangeAspect="1"/>
        </xdr:cNvPicPr>
      </xdr:nvPicPr>
      <xdr:blipFill rotWithShape="1">
        <a:blip xmlns:r="http://schemas.openxmlformats.org/officeDocument/2006/relationships" r:embed="rId10"/>
        <a:srcRect t="-865" r="55328" b="7348"/>
        <a:stretch/>
      </xdr:blipFill>
      <xdr:spPr>
        <a:xfrm>
          <a:off x="544877" y="11976654"/>
          <a:ext cx="3307128" cy="1484917"/>
        </a:xfrm>
        <a:prstGeom prst="rect">
          <a:avLst/>
        </a:prstGeom>
      </xdr:spPr>
    </xdr:pic>
    <xdr:clientData/>
  </xdr:twoCellAnchor>
  <xdr:twoCellAnchor>
    <xdr:from>
      <xdr:col>6</xdr:col>
      <xdr:colOff>648889</xdr:colOff>
      <xdr:row>49</xdr:row>
      <xdr:rowOff>61859</xdr:rowOff>
    </xdr:from>
    <xdr:to>
      <xdr:col>8</xdr:col>
      <xdr:colOff>422413</xdr:colOff>
      <xdr:row>53</xdr:row>
      <xdr:rowOff>74543</xdr:rowOff>
    </xdr:to>
    <xdr:sp macro="" textlink="">
      <xdr:nvSpPr>
        <xdr:cNvPr id="15" name="正方形/長方形 14">
          <a:extLst>
            <a:ext uri="{FF2B5EF4-FFF2-40B4-BE49-F238E27FC236}">
              <a16:creationId xmlns:a16="http://schemas.microsoft.com/office/drawing/2014/main" id="{23A421C1-8E40-315F-E5EA-6D0B7042DECC}"/>
            </a:ext>
          </a:extLst>
        </xdr:cNvPr>
        <xdr:cNvSpPr/>
      </xdr:nvSpPr>
      <xdr:spPr>
        <a:xfrm>
          <a:off x="4202128" y="12328402"/>
          <a:ext cx="1231263" cy="973467"/>
        </a:xfrm>
        <a:prstGeom prst="rect">
          <a:avLst/>
        </a:prstGeom>
        <a:solidFill>
          <a:schemeClr val="bg1"/>
        </a:solidFill>
        <a:ln>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xdr:col>
      <xdr:colOff>660796</xdr:colOff>
      <xdr:row>50</xdr:row>
      <xdr:rowOff>30010</xdr:rowOff>
    </xdr:from>
    <xdr:to>
      <xdr:col>8</xdr:col>
      <xdr:colOff>397564</xdr:colOff>
      <xdr:row>53</xdr:row>
      <xdr:rowOff>20009</xdr:rowOff>
    </xdr:to>
    <xdr:pic>
      <xdr:nvPicPr>
        <xdr:cNvPr id="14" name="図 13">
          <a:extLst>
            <a:ext uri="{FF2B5EF4-FFF2-40B4-BE49-F238E27FC236}">
              <a16:creationId xmlns:a16="http://schemas.microsoft.com/office/drawing/2014/main" id="{9649A5AB-57A4-7C8E-28CE-B6E27B892F9A}"/>
            </a:ext>
          </a:extLst>
        </xdr:cNvPr>
        <xdr:cNvPicPr>
          <a:picLocks noChangeAspect="1"/>
        </xdr:cNvPicPr>
      </xdr:nvPicPr>
      <xdr:blipFill rotWithShape="1">
        <a:blip xmlns:r="http://schemas.openxmlformats.org/officeDocument/2006/relationships" r:embed="rId11"/>
        <a:srcRect l="48042" t="7316" r="3989" b="44213"/>
        <a:stretch/>
      </xdr:blipFill>
      <xdr:spPr>
        <a:xfrm>
          <a:off x="4208859" y="12472041"/>
          <a:ext cx="1195283" cy="704374"/>
        </a:xfrm>
        <a:prstGeom prst="rect">
          <a:avLst/>
        </a:prstGeom>
      </xdr:spPr>
    </xdr:pic>
    <xdr:clientData/>
  </xdr:twoCellAnchor>
  <xdr:twoCellAnchor>
    <xdr:from>
      <xdr:col>6</xdr:col>
      <xdr:colOff>648889</xdr:colOff>
      <xdr:row>49</xdr:row>
      <xdr:rowOff>70142</xdr:rowOff>
    </xdr:from>
    <xdr:to>
      <xdr:col>8</xdr:col>
      <xdr:colOff>422413</xdr:colOff>
      <xdr:row>50</xdr:row>
      <xdr:rowOff>16566</xdr:rowOff>
    </xdr:to>
    <xdr:sp macro="" textlink="">
      <xdr:nvSpPr>
        <xdr:cNvPr id="16" name="正方形/長方形 15">
          <a:extLst>
            <a:ext uri="{FF2B5EF4-FFF2-40B4-BE49-F238E27FC236}">
              <a16:creationId xmlns:a16="http://schemas.microsoft.com/office/drawing/2014/main" id="{7A9F9F1C-FBEB-862C-4B39-D175B08BB4E2}"/>
            </a:ext>
          </a:extLst>
        </xdr:cNvPr>
        <xdr:cNvSpPr/>
      </xdr:nvSpPr>
      <xdr:spPr>
        <a:xfrm>
          <a:off x="4202128" y="12336685"/>
          <a:ext cx="1231263" cy="186620"/>
        </a:xfrm>
        <a:prstGeom prst="rect">
          <a:avLst/>
        </a:prstGeom>
        <a:solidFill>
          <a:srgbClr val="00B0F0"/>
        </a:solidFill>
        <a:ln>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612913</xdr:colOff>
      <xdr:row>49</xdr:row>
      <xdr:rowOff>1</xdr:rowOff>
    </xdr:from>
    <xdr:to>
      <xdr:col>8</xdr:col>
      <xdr:colOff>695739</xdr:colOff>
      <xdr:row>50</xdr:row>
      <xdr:rowOff>207066</xdr:rowOff>
    </xdr:to>
    <xdr:sp macro="" textlink="">
      <xdr:nvSpPr>
        <xdr:cNvPr id="17" name="テキスト ボックス 16">
          <a:extLst>
            <a:ext uri="{FF2B5EF4-FFF2-40B4-BE49-F238E27FC236}">
              <a16:creationId xmlns:a16="http://schemas.microsoft.com/office/drawing/2014/main" id="{3AC18236-1FEF-3AA8-CB4D-ECF5D57A6C1B}"/>
            </a:ext>
          </a:extLst>
        </xdr:cNvPr>
        <xdr:cNvSpPr txBox="1"/>
      </xdr:nvSpPr>
      <xdr:spPr>
        <a:xfrm>
          <a:off x="4166152" y="12266544"/>
          <a:ext cx="1540565" cy="4472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solidFill>
                <a:schemeClr val="bg1"/>
              </a:solidFill>
            </a:rPr>
            <a:t>おふろの配管を洗浄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44822</xdr:colOff>
      <xdr:row>11</xdr:row>
      <xdr:rowOff>4475</xdr:rowOff>
    </xdr:from>
    <xdr:to>
      <xdr:col>0</xdr:col>
      <xdr:colOff>296954</xdr:colOff>
      <xdr:row>12</xdr:row>
      <xdr:rowOff>97323</xdr:rowOff>
    </xdr:to>
    <xdr:sp macro="" textlink="">
      <xdr:nvSpPr>
        <xdr:cNvPr id="2" name="円/楕円 9">
          <a:extLst>
            <a:ext uri="{FF2B5EF4-FFF2-40B4-BE49-F238E27FC236}">
              <a16:creationId xmlns:a16="http://schemas.microsoft.com/office/drawing/2014/main" id="{CE9781E9-EC82-419E-8B03-E9BA599B877F}"/>
            </a:ext>
          </a:extLst>
        </xdr:cNvPr>
        <xdr:cNvSpPr/>
      </xdr:nvSpPr>
      <xdr:spPr>
        <a:xfrm>
          <a:off x="44822" y="1938050"/>
          <a:ext cx="252132" cy="264298"/>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600"/>
        </a:p>
      </xdr:txBody>
    </xdr:sp>
    <xdr:clientData/>
  </xdr:twoCellAnchor>
  <xdr:twoCellAnchor>
    <xdr:from>
      <xdr:col>0</xdr:col>
      <xdr:colOff>0</xdr:colOff>
      <xdr:row>10</xdr:row>
      <xdr:rowOff>145340</xdr:rowOff>
    </xdr:from>
    <xdr:to>
      <xdr:col>0</xdr:col>
      <xdr:colOff>358588</xdr:colOff>
      <xdr:row>12</xdr:row>
      <xdr:rowOff>142137</xdr:rowOff>
    </xdr:to>
    <xdr:sp macro="" textlink="">
      <xdr:nvSpPr>
        <xdr:cNvPr id="3" name="テキスト ボックス 2">
          <a:extLst>
            <a:ext uri="{FF2B5EF4-FFF2-40B4-BE49-F238E27FC236}">
              <a16:creationId xmlns:a16="http://schemas.microsoft.com/office/drawing/2014/main" id="{2DEBA6DC-AE82-4DBE-AD97-E98D066B56B2}"/>
            </a:ext>
          </a:extLst>
        </xdr:cNvPr>
        <xdr:cNvSpPr txBox="1"/>
      </xdr:nvSpPr>
      <xdr:spPr>
        <a:xfrm>
          <a:off x="0" y="1907465"/>
          <a:ext cx="358588" cy="3396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chemeClr val="bg1"/>
              </a:solidFill>
            </a:rPr>
            <a:t>1</a:t>
          </a:r>
          <a:endParaRPr kumimoji="1" lang="ja-JP" altLang="en-US" sz="1800" b="1">
            <a:solidFill>
              <a:schemeClr val="bg1"/>
            </a:solidFill>
          </a:endParaRPr>
        </a:p>
      </xdr:txBody>
    </xdr:sp>
    <xdr:clientData/>
  </xdr:twoCellAnchor>
  <xdr:twoCellAnchor>
    <xdr:from>
      <xdr:col>0</xdr:col>
      <xdr:colOff>44822</xdr:colOff>
      <xdr:row>18</xdr:row>
      <xdr:rowOff>46096</xdr:rowOff>
    </xdr:from>
    <xdr:to>
      <xdr:col>0</xdr:col>
      <xdr:colOff>296954</xdr:colOff>
      <xdr:row>19</xdr:row>
      <xdr:rowOff>137780</xdr:rowOff>
    </xdr:to>
    <xdr:sp macro="" textlink="">
      <xdr:nvSpPr>
        <xdr:cNvPr id="4" name="円/楕円 11">
          <a:extLst>
            <a:ext uri="{FF2B5EF4-FFF2-40B4-BE49-F238E27FC236}">
              <a16:creationId xmlns:a16="http://schemas.microsoft.com/office/drawing/2014/main" id="{29135497-B4CF-4565-8310-FA3E7F00DE54}"/>
            </a:ext>
          </a:extLst>
        </xdr:cNvPr>
        <xdr:cNvSpPr/>
      </xdr:nvSpPr>
      <xdr:spPr>
        <a:xfrm>
          <a:off x="44822" y="3198871"/>
          <a:ext cx="252132" cy="263134"/>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600"/>
        </a:p>
      </xdr:txBody>
    </xdr:sp>
    <xdr:clientData/>
  </xdr:twoCellAnchor>
  <xdr:twoCellAnchor>
    <xdr:from>
      <xdr:col>0</xdr:col>
      <xdr:colOff>0</xdr:colOff>
      <xdr:row>18</xdr:row>
      <xdr:rowOff>1273</xdr:rowOff>
    </xdr:from>
    <xdr:to>
      <xdr:col>0</xdr:col>
      <xdr:colOff>358588</xdr:colOff>
      <xdr:row>19</xdr:row>
      <xdr:rowOff>160192</xdr:rowOff>
    </xdr:to>
    <xdr:sp macro="" textlink="">
      <xdr:nvSpPr>
        <xdr:cNvPr id="5" name="テキスト ボックス 4">
          <a:extLst>
            <a:ext uri="{FF2B5EF4-FFF2-40B4-BE49-F238E27FC236}">
              <a16:creationId xmlns:a16="http://schemas.microsoft.com/office/drawing/2014/main" id="{32DF9999-8CCA-4435-B5D9-318B1681BBC4}"/>
            </a:ext>
          </a:extLst>
        </xdr:cNvPr>
        <xdr:cNvSpPr txBox="1"/>
      </xdr:nvSpPr>
      <xdr:spPr>
        <a:xfrm>
          <a:off x="0" y="3154048"/>
          <a:ext cx="358588" cy="3303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chemeClr val="bg1"/>
              </a:solidFill>
            </a:rPr>
            <a:t>1</a:t>
          </a:r>
          <a:endParaRPr kumimoji="1" lang="ja-JP" altLang="en-US" sz="1800" b="1">
            <a:solidFill>
              <a:schemeClr val="bg1"/>
            </a:solidFill>
          </a:endParaRPr>
        </a:p>
      </xdr:txBody>
    </xdr:sp>
    <xdr:clientData/>
  </xdr:twoCellAnchor>
  <xdr:twoCellAnchor>
    <xdr:from>
      <xdr:col>0</xdr:col>
      <xdr:colOff>44822</xdr:colOff>
      <xdr:row>26</xdr:row>
      <xdr:rowOff>29288</xdr:rowOff>
    </xdr:from>
    <xdr:to>
      <xdr:col>0</xdr:col>
      <xdr:colOff>296954</xdr:colOff>
      <xdr:row>27</xdr:row>
      <xdr:rowOff>120972</xdr:rowOff>
    </xdr:to>
    <xdr:sp macro="" textlink="">
      <xdr:nvSpPr>
        <xdr:cNvPr id="6" name="円/楕円 13">
          <a:extLst>
            <a:ext uri="{FF2B5EF4-FFF2-40B4-BE49-F238E27FC236}">
              <a16:creationId xmlns:a16="http://schemas.microsoft.com/office/drawing/2014/main" id="{3F5F609A-77E3-40B9-BB5C-5D9D94031615}"/>
            </a:ext>
          </a:extLst>
        </xdr:cNvPr>
        <xdr:cNvSpPr/>
      </xdr:nvSpPr>
      <xdr:spPr>
        <a:xfrm>
          <a:off x="44822" y="4401263"/>
          <a:ext cx="252132" cy="263134"/>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600"/>
        </a:p>
      </xdr:txBody>
    </xdr:sp>
    <xdr:clientData/>
  </xdr:twoCellAnchor>
  <xdr:twoCellAnchor>
    <xdr:from>
      <xdr:col>0</xdr:col>
      <xdr:colOff>0</xdr:colOff>
      <xdr:row>25</xdr:row>
      <xdr:rowOff>148986</xdr:rowOff>
    </xdr:from>
    <xdr:to>
      <xdr:col>0</xdr:col>
      <xdr:colOff>358588</xdr:colOff>
      <xdr:row>27</xdr:row>
      <xdr:rowOff>143384</xdr:rowOff>
    </xdr:to>
    <xdr:sp macro="" textlink="">
      <xdr:nvSpPr>
        <xdr:cNvPr id="7" name="テキスト ボックス 6">
          <a:extLst>
            <a:ext uri="{FF2B5EF4-FFF2-40B4-BE49-F238E27FC236}">
              <a16:creationId xmlns:a16="http://schemas.microsoft.com/office/drawing/2014/main" id="{783D9B0F-4F57-433D-B716-E8F18F0BDAD6}"/>
            </a:ext>
          </a:extLst>
        </xdr:cNvPr>
        <xdr:cNvSpPr txBox="1"/>
      </xdr:nvSpPr>
      <xdr:spPr>
        <a:xfrm>
          <a:off x="0" y="4349511"/>
          <a:ext cx="358588" cy="337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chemeClr val="bg1"/>
              </a:solidFill>
            </a:rPr>
            <a:t>1</a:t>
          </a:r>
          <a:endParaRPr kumimoji="1" lang="ja-JP" altLang="en-US" sz="1800" b="1">
            <a:solidFill>
              <a:schemeClr val="bg1"/>
            </a:solidFill>
          </a:endParaRPr>
        </a:p>
      </xdr:txBody>
    </xdr:sp>
    <xdr:clientData/>
  </xdr:twoCellAnchor>
  <xdr:twoCellAnchor>
    <xdr:from>
      <xdr:col>0</xdr:col>
      <xdr:colOff>44822</xdr:colOff>
      <xdr:row>35</xdr:row>
      <xdr:rowOff>29287</xdr:rowOff>
    </xdr:from>
    <xdr:to>
      <xdr:col>0</xdr:col>
      <xdr:colOff>296954</xdr:colOff>
      <xdr:row>36</xdr:row>
      <xdr:rowOff>120971</xdr:rowOff>
    </xdr:to>
    <xdr:sp macro="" textlink="">
      <xdr:nvSpPr>
        <xdr:cNvPr id="8" name="円/楕円 15">
          <a:extLst>
            <a:ext uri="{FF2B5EF4-FFF2-40B4-BE49-F238E27FC236}">
              <a16:creationId xmlns:a16="http://schemas.microsoft.com/office/drawing/2014/main" id="{713EE28F-D155-4C2E-A434-C7766728B70F}"/>
            </a:ext>
          </a:extLst>
        </xdr:cNvPr>
        <xdr:cNvSpPr/>
      </xdr:nvSpPr>
      <xdr:spPr>
        <a:xfrm>
          <a:off x="44822" y="5620462"/>
          <a:ext cx="252132" cy="263134"/>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600"/>
        </a:p>
      </xdr:txBody>
    </xdr:sp>
    <xdr:clientData/>
  </xdr:twoCellAnchor>
  <xdr:twoCellAnchor>
    <xdr:from>
      <xdr:col>0</xdr:col>
      <xdr:colOff>0</xdr:colOff>
      <xdr:row>34</xdr:row>
      <xdr:rowOff>148988</xdr:rowOff>
    </xdr:from>
    <xdr:to>
      <xdr:col>0</xdr:col>
      <xdr:colOff>358588</xdr:colOff>
      <xdr:row>36</xdr:row>
      <xdr:rowOff>143383</xdr:rowOff>
    </xdr:to>
    <xdr:sp macro="" textlink="">
      <xdr:nvSpPr>
        <xdr:cNvPr id="9" name="テキスト ボックス 8">
          <a:extLst>
            <a:ext uri="{FF2B5EF4-FFF2-40B4-BE49-F238E27FC236}">
              <a16:creationId xmlns:a16="http://schemas.microsoft.com/office/drawing/2014/main" id="{3423B50E-CBC4-494A-B150-57AF41DEC8C7}"/>
            </a:ext>
          </a:extLst>
        </xdr:cNvPr>
        <xdr:cNvSpPr txBox="1"/>
      </xdr:nvSpPr>
      <xdr:spPr>
        <a:xfrm>
          <a:off x="0" y="5568713"/>
          <a:ext cx="358588" cy="337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chemeClr val="bg1"/>
              </a:solidFill>
            </a:rPr>
            <a:t>1</a:t>
          </a:r>
          <a:endParaRPr kumimoji="1" lang="ja-JP" altLang="en-US" sz="1800" b="1">
            <a:solidFill>
              <a:schemeClr val="bg1"/>
            </a:solidFill>
          </a:endParaRPr>
        </a:p>
      </xdr:txBody>
    </xdr:sp>
    <xdr:clientData/>
  </xdr:twoCellAnchor>
  <xdr:twoCellAnchor>
    <xdr:from>
      <xdr:col>0</xdr:col>
      <xdr:colOff>44822</xdr:colOff>
      <xdr:row>43</xdr:row>
      <xdr:rowOff>34890</xdr:rowOff>
    </xdr:from>
    <xdr:to>
      <xdr:col>0</xdr:col>
      <xdr:colOff>296954</xdr:colOff>
      <xdr:row>44</xdr:row>
      <xdr:rowOff>126575</xdr:rowOff>
    </xdr:to>
    <xdr:sp macro="" textlink="">
      <xdr:nvSpPr>
        <xdr:cNvPr id="10" name="円/楕円 17">
          <a:extLst>
            <a:ext uri="{FF2B5EF4-FFF2-40B4-BE49-F238E27FC236}">
              <a16:creationId xmlns:a16="http://schemas.microsoft.com/office/drawing/2014/main" id="{7C2A45F6-54C7-4987-86CA-840C8F19803E}"/>
            </a:ext>
          </a:extLst>
        </xdr:cNvPr>
        <xdr:cNvSpPr/>
      </xdr:nvSpPr>
      <xdr:spPr>
        <a:xfrm>
          <a:off x="44822" y="6845265"/>
          <a:ext cx="252132" cy="263135"/>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600"/>
        </a:p>
      </xdr:txBody>
    </xdr:sp>
    <xdr:clientData/>
  </xdr:twoCellAnchor>
  <xdr:twoCellAnchor>
    <xdr:from>
      <xdr:col>0</xdr:col>
      <xdr:colOff>0</xdr:colOff>
      <xdr:row>42</xdr:row>
      <xdr:rowOff>154589</xdr:rowOff>
    </xdr:from>
    <xdr:to>
      <xdr:col>0</xdr:col>
      <xdr:colOff>358588</xdr:colOff>
      <xdr:row>44</xdr:row>
      <xdr:rowOff>148987</xdr:rowOff>
    </xdr:to>
    <xdr:sp macro="" textlink="">
      <xdr:nvSpPr>
        <xdr:cNvPr id="11" name="テキスト ボックス 10">
          <a:extLst>
            <a:ext uri="{FF2B5EF4-FFF2-40B4-BE49-F238E27FC236}">
              <a16:creationId xmlns:a16="http://schemas.microsoft.com/office/drawing/2014/main" id="{38AD74E6-577D-4387-8D7A-0E4FFECF2015}"/>
            </a:ext>
          </a:extLst>
        </xdr:cNvPr>
        <xdr:cNvSpPr txBox="1"/>
      </xdr:nvSpPr>
      <xdr:spPr>
        <a:xfrm>
          <a:off x="0" y="6793514"/>
          <a:ext cx="358588" cy="337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chemeClr val="bg1"/>
              </a:solidFill>
            </a:rPr>
            <a:t>1</a:t>
          </a:r>
          <a:endParaRPr kumimoji="1" lang="ja-JP" altLang="en-US" sz="1800" b="1">
            <a:solidFill>
              <a:schemeClr val="bg1"/>
            </a:solidFill>
          </a:endParaRPr>
        </a:p>
      </xdr:txBody>
    </xdr:sp>
    <xdr:clientData/>
  </xdr:twoCellAnchor>
  <xdr:twoCellAnchor>
    <xdr:from>
      <xdr:col>0</xdr:col>
      <xdr:colOff>44822</xdr:colOff>
      <xdr:row>50</xdr:row>
      <xdr:rowOff>18082</xdr:rowOff>
    </xdr:from>
    <xdr:to>
      <xdr:col>0</xdr:col>
      <xdr:colOff>296954</xdr:colOff>
      <xdr:row>51</xdr:row>
      <xdr:rowOff>108528</xdr:rowOff>
    </xdr:to>
    <xdr:sp macro="" textlink="">
      <xdr:nvSpPr>
        <xdr:cNvPr id="12" name="円/楕円 20">
          <a:extLst>
            <a:ext uri="{FF2B5EF4-FFF2-40B4-BE49-F238E27FC236}">
              <a16:creationId xmlns:a16="http://schemas.microsoft.com/office/drawing/2014/main" id="{3035C8F5-F893-480D-B48D-74B4E7F99612}"/>
            </a:ext>
          </a:extLst>
        </xdr:cNvPr>
        <xdr:cNvSpPr/>
      </xdr:nvSpPr>
      <xdr:spPr>
        <a:xfrm>
          <a:off x="44822" y="8047657"/>
          <a:ext cx="252132" cy="261896"/>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600"/>
        </a:p>
      </xdr:txBody>
    </xdr:sp>
    <xdr:clientData/>
  </xdr:twoCellAnchor>
  <xdr:twoCellAnchor>
    <xdr:from>
      <xdr:col>0</xdr:col>
      <xdr:colOff>0</xdr:colOff>
      <xdr:row>49</xdr:row>
      <xdr:rowOff>137782</xdr:rowOff>
    </xdr:from>
    <xdr:to>
      <xdr:col>0</xdr:col>
      <xdr:colOff>358588</xdr:colOff>
      <xdr:row>51</xdr:row>
      <xdr:rowOff>132178</xdr:rowOff>
    </xdr:to>
    <xdr:sp macro="" textlink="">
      <xdr:nvSpPr>
        <xdr:cNvPr id="13" name="テキスト ボックス 12">
          <a:extLst>
            <a:ext uri="{FF2B5EF4-FFF2-40B4-BE49-F238E27FC236}">
              <a16:creationId xmlns:a16="http://schemas.microsoft.com/office/drawing/2014/main" id="{716A6FA1-1D5F-4CFA-89A8-01A07A9B549C}"/>
            </a:ext>
          </a:extLst>
        </xdr:cNvPr>
        <xdr:cNvSpPr txBox="1"/>
      </xdr:nvSpPr>
      <xdr:spPr>
        <a:xfrm>
          <a:off x="0" y="7995907"/>
          <a:ext cx="358588" cy="3372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chemeClr val="bg1"/>
              </a:solidFill>
            </a:rPr>
            <a:t>1</a:t>
          </a:r>
          <a:endParaRPr kumimoji="1" lang="ja-JP" altLang="en-US" sz="1800" b="1">
            <a:solidFill>
              <a:schemeClr val="bg1"/>
            </a:solidFill>
          </a:endParaRPr>
        </a:p>
      </xdr:txBody>
    </xdr:sp>
    <xdr:clientData/>
  </xdr:twoCellAnchor>
  <xdr:twoCellAnchor>
    <xdr:from>
      <xdr:col>0</xdr:col>
      <xdr:colOff>44822</xdr:colOff>
      <xdr:row>57</xdr:row>
      <xdr:rowOff>18082</xdr:rowOff>
    </xdr:from>
    <xdr:to>
      <xdr:col>0</xdr:col>
      <xdr:colOff>296954</xdr:colOff>
      <xdr:row>58</xdr:row>
      <xdr:rowOff>108528</xdr:rowOff>
    </xdr:to>
    <xdr:sp macro="" textlink="">
      <xdr:nvSpPr>
        <xdr:cNvPr id="14" name="円/楕円 20">
          <a:extLst>
            <a:ext uri="{FF2B5EF4-FFF2-40B4-BE49-F238E27FC236}">
              <a16:creationId xmlns:a16="http://schemas.microsoft.com/office/drawing/2014/main" id="{5D55BCB9-F706-4BD4-B19F-B8D6C1485FD1}"/>
            </a:ext>
          </a:extLst>
        </xdr:cNvPr>
        <xdr:cNvSpPr/>
      </xdr:nvSpPr>
      <xdr:spPr>
        <a:xfrm>
          <a:off x="44822" y="10047907"/>
          <a:ext cx="252132" cy="261896"/>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600"/>
        </a:p>
      </xdr:txBody>
    </xdr:sp>
    <xdr:clientData/>
  </xdr:twoCellAnchor>
  <xdr:twoCellAnchor>
    <xdr:from>
      <xdr:col>0</xdr:col>
      <xdr:colOff>0</xdr:colOff>
      <xdr:row>56</xdr:row>
      <xdr:rowOff>137782</xdr:rowOff>
    </xdr:from>
    <xdr:to>
      <xdr:col>0</xdr:col>
      <xdr:colOff>358588</xdr:colOff>
      <xdr:row>58</xdr:row>
      <xdr:rowOff>132178</xdr:rowOff>
    </xdr:to>
    <xdr:sp macro="" textlink="">
      <xdr:nvSpPr>
        <xdr:cNvPr id="15" name="テキスト ボックス 14">
          <a:extLst>
            <a:ext uri="{FF2B5EF4-FFF2-40B4-BE49-F238E27FC236}">
              <a16:creationId xmlns:a16="http://schemas.microsoft.com/office/drawing/2014/main" id="{FDE6A413-27C7-492A-880C-7FF852C49E95}"/>
            </a:ext>
          </a:extLst>
        </xdr:cNvPr>
        <xdr:cNvSpPr txBox="1"/>
      </xdr:nvSpPr>
      <xdr:spPr>
        <a:xfrm>
          <a:off x="0" y="9996157"/>
          <a:ext cx="358588" cy="3372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chemeClr val="bg1"/>
              </a:solidFill>
            </a:rPr>
            <a:t>1</a:t>
          </a:r>
          <a:endParaRPr kumimoji="1" lang="ja-JP" altLang="en-US" sz="1800" b="1">
            <a:solidFill>
              <a:schemeClr val="bg1"/>
            </a:solidFill>
          </a:endParaRPr>
        </a:p>
      </xdr:txBody>
    </xdr:sp>
    <xdr:clientData/>
  </xdr:twoCellAnchor>
  <xdr:twoCellAnchor>
    <xdr:from>
      <xdr:col>0</xdr:col>
      <xdr:colOff>44822</xdr:colOff>
      <xdr:row>57</xdr:row>
      <xdr:rowOff>29288</xdr:rowOff>
    </xdr:from>
    <xdr:to>
      <xdr:col>0</xdr:col>
      <xdr:colOff>296954</xdr:colOff>
      <xdr:row>58</xdr:row>
      <xdr:rowOff>120972</xdr:rowOff>
    </xdr:to>
    <xdr:sp macro="" textlink="">
      <xdr:nvSpPr>
        <xdr:cNvPr id="16" name="円/楕円 13">
          <a:extLst>
            <a:ext uri="{FF2B5EF4-FFF2-40B4-BE49-F238E27FC236}">
              <a16:creationId xmlns:a16="http://schemas.microsoft.com/office/drawing/2014/main" id="{674290A6-3945-4B40-8A54-6AD637ABC709}"/>
            </a:ext>
          </a:extLst>
        </xdr:cNvPr>
        <xdr:cNvSpPr/>
      </xdr:nvSpPr>
      <xdr:spPr>
        <a:xfrm>
          <a:off x="44822" y="10059113"/>
          <a:ext cx="252132" cy="263134"/>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600"/>
        </a:p>
      </xdr:txBody>
    </xdr:sp>
    <xdr:clientData/>
  </xdr:twoCellAnchor>
  <xdr:twoCellAnchor>
    <xdr:from>
      <xdr:col>0</xdr:col>
      <xdr:colOff>0</xdr:colOff>
      <xdr:row>56</xdr:row>
      <xdr:rowOff>148986</xdr:rowOff>
    </xdr:from>
    <xdr:to>
      <xdr:col>0</xdr:col>
      <xdr:colOff>358588</xdr:colOff>
      <xdr:row>58</xdr:row>
      <xdr:rowOff>143384</xdr:rowOff>
    </xdr:to>
    <xdr:sp macro="" textlink="">
      <xdr:nvSpPr>
        <xdr:cNvPr id="17" name="テキスト ボックス 16">
          <a:extLst>
            <a:ext uri="{FF2B5EF4-FFF2-40B4-BE49-F238E27FC236}">
              <a16:creationId xmlns:a16="http://schemas.microsoft.com/office/drawing/2014/main" id="{1976FADA-444F-4FC4-ADE5-69E7470F8527}"/>
            </a:ext>
          </a:extLst>
        </xdr:cNvPr>
        <xdr:cNvSpPr txBox="1"/>
      </xdr:nvSpPr>
      <xdr:spPr>
        <a:xfrm>
          <a:off x="0" y="10007361"/>
          <a:ext cx="358588" cy="337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chemeClr val="bg1"/>
              </a:solidFill>
            </a:rPr>
            <a:t>1</a:t>
          </a:r>
          <a:endParaRPr kumimoji="1" lang="ja-JP" altLang="en-US" sz="1800" b="1">
            <a:solidFill>
              <a:schemeClr val="bg1"/>
            </a:solidFill>
          </a:endParaRPr>
        </a:p>
      </xdr:txBody>
    </xdr:sp>
    <xdr:clientData/>
  </xdr:twoCellAnchor>
  <xdr:twoCellAnchor>
    <xdr:from>
      <xdr:col>0</xdr:col>
      <xdr:colOff>44822</xdr:colOff>
      <xdr:row>72</xdr:row>
      <xdr:rowOff>18082</xdr:rowOff>
    </xdr:from>
    <xdr:to>
      <xdr:col>0</xdr:col>
      <xdr:colOff>296954</xdr:colOff>
      <xdr:row>73</xdr:row>
      <xdr:rowOff>108528</xdr:rowOff>
    </xdr:to>
    <xdr:sp macro="" textlink="">
      <xdr:nvSpPr>
        <xdr:cNvPr id="18" name="円/楕円 20">
          <a:extLst>
            <a:ext uri="{FF2B5EF4-FFF2-40B4-BE49-F238E27FC236}">
              <a16:creationId xmlns:a16="http://schemas.microsoft.com/office/drawing/2014/main" id="{CFDE6567-9CE3-49E6-8D41-FD03ABA2F651}"/>
            </a:ext>
          </a:extLst>
        </xdr:cNvPr>
        <xdr:cNvSpPr/>
      </xdr:nvSpPr>
      <xdr:spPr>
        <a:xfrm>
          <a:off x="44822" y="12648232"/>
          <a:ext cx="252132" cy="261896"/>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600"/>
        </a:p>
      </xdr:txBody>
    </xdr:sp>
    <xdr:clientData/>
  </xdr:twoCellAnchor>
  <xdr:twoCellAnchor>
    <xdr:from>
      <xdr:col>0</xdr:col>
      <xdr:colOff>0</xdr:colOff>
      <xdr:row>71</xdr:row>
      <xdr:rowOff>137782</xdr:rowOff>
    </xdr:from>
    <xdr:to>
      <xdr:col>0</xdr:col>
      <xdr:colOff>358588</xdr:colOff>
      <xdr:row>73</xdr:row>
      <xdr:rowOff>132178</xdr:rowOff>
    </xdr:to>
    <xdr:sp macro="" textlink="">
      <xdr:nvSpPr>
        <xdr:cNvPr id="19" name="テキスト ボックス 18">
          <a:extLst>
            <a:ext uri="{FF2B5EF4-FFF2-40B4-BE49-F238E27FC236}">
              <a16:creationId xmlns:a16="http://schemas.microsoft.com/office/drawing/2014/main" id="{BA21B75D-F50B-463C-BAEB-5C31189DB84E}"/>
            </a:ext>
          </a:extLst>
        </xdr:cNvPr>
        <xdr:cNvSpPr txBox="1"/>
      </xdr:nvSpPr>
      <xdr:spPr>
        <a:xfrm>
          <a:off x="0" y="12596482"/>
          <a:ext cx="358588" cy="3372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chemeClr val="bg1"/>
              </a:solidFill>
            </a:rPr>
            <a:t>1</a:t>
          </a:r>
          <a:endParaRPr kumimoji="1" lang="ja-JP" altLang="en-US" sz="1800" b="1">
            <a:solidFill>
              <a:schemeClr val="bg1"/>
            </a:solidFill>
          </a:endParaRPr>
        </a:p>
      </xdr:txBody>
    </xdr:sp>
    <xdr:clientData/>
  </xdr:twoCellAnchor>
  <xdr:twoCellAnchor>
    <xdr:from>
      <xdr:col>0</xdr:col>
      <xdr:colOff>44822</xdr:colOff>
      <xdr:row>72</xdr:row>
      <xdr:rowOff>29288</xdr:rowOff>
    </xdr:from>
    <xdr:to>
      <xdr:col>0</xdr:col>
      <xdr:colOff>296954</xdr:colOff>
      <xdr:row>73</xdr:row>
      <xdr:rowOff>120972</xdr:rowOff>
    </xdr:to>
    <xdr:sp macro="" textlink="">
      <xdr:nvSpPr>
        <xdr:cNvPr id="20" name="円/楕円 13">
          <a:extLst>
            <a:ext uri="{FF2B5EF4-FFF2-40B4-BE49-F238E27FC236}">
              <a16:creationId xmlns:a16="http://schemas.microsoft.com/office/drawing/2014/main" id="{E237D883-35C7-4B60-8240-7F9E055F0678}"/>
            </a:ext>
          </a:extLst>
        </xdr:cNvPr>
        <xdr:cNvSpPr/>
      </xdr:nvSpPr>
      <xdr:spPr>
        <a:xfrm>
          <a:off x="44822" y="12659438"/>
          <a:ext cx="252132" cy="263134"/>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600"/>
        </a:p>
      </xdr:txBody>
    </xdr:sp>
    <xdr:clientData/>
  </xdr:twoCellAnchor>
  <xdr:twoCellAnchor>
    <xdr:from>
      <xdr:col>0</xdr:col>
      <xdr:colOff>0</xdr:colOff>
      <xdr:row>71</xdr:row>
      <xdr:rowOff>148986</xdr:rowOff>
    </xdr:from>
    <xdr:to>
      <xdr:col>0</xdr:col>
      <xdr:colOff>358588</xdr:colOff>
      <xdr:row>73</xdr:row>
      <xdr:rowOff>143384</xdr:rowOff>
    </xdr:to>
    <xdr:sp macro="" textlink="">
      <xdr:nvSpPr>
        <xdr:cNvPr id="21" name="テキスト ボックス 20">
          <a:extLst>
            <a:ext uri="{FF2B5EF4-FFF2-40B4-BE49-F238E27FC236}">
              <a16:creationId xmlns:a16="http://schemas.microsoft.com/office/drawing/2014/main" id="{FC8E6E9F-886E-468B-A4C1-9AC153F38BFD}"/>
            </a:ext>
          </a:extLst>
        </xdr:cNvPr>
        <xdr:cNvSpPr txBox="1"/>
      </xdr:nvSpPr>
      <xdr:spPr>
        <a:xfrm>
          <a:off x="0" y="12607686"/>
          <a:ext cx="358588" cy="337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chemeClr val="bg1"/>
              </a:solidFill>
            </a:rPr>
            <a:t>1</a:t>
          </a:r>
          <a:endParaRPr kumimoji="1" lang="ja-JP" altLang="en-US" sz="1800" b="1">
            <a:solidFill>
              <a:schemeClr val="bg1"/>
            </a:solidFill>
          </a:endParaRPr>
        </a:p>
      </xdr:txBody>
    </xdr:sp>
    <xdr:clientData/>
  </xdr:twoCellAnchor>
  <xdr:twoCellAnchor>
    <xdr:from>
      <xdr:col>0</xdr:col>
      <xdr:colOff>44822</xdr:colOff>
      <xdr:row>67</xdr:row>
      <xdr:rowOff>18082</xdr:rowOff>
    </xdr:from>
    <xdr:to>
      <xdr:col>0</xdr:col>
      <xdr:colOff>296954</xdr:colOff>
      <xdr:row>68</xdr:row>
      <xdr:rowOff>108528</xdr:rowOff>
    </xdr:to>
    <xdr:sp macro="" textlink="">
      <xdr:nvSpPr>
        <xdr:cNvPr id="22" name="円/楕円 20">
          <a:extLst>
            <a:ext uri="{FF2B5EF4-FFF2-40B4-BE49-F238E27FC236}">
              <a16:creationId xmlns:a16="http://schemas.microsoft.com/office/drawing/2014/main" id="{02E6F479-06EF-4296-AB78-D144F6280C86}"/>
            </a:ext>
          </a:extLst>
        </xdr:cNvPr>
        <xdr:cNvSpPr/>
      </xdr:nvSpPr>
      <xdr:spPr>
        <a:xfrm>
          <a:off x="44822" y="11781457"/>
          <a:ext cx="252132" cy="261896"/>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600"/>
        </a:p>
      </xdr:txBody>
    </xdr:sp>
    <xdr:clientData/>
  </xdr:twoCellAnchor>
  <xdr:twoCellAnchor>
    <xdr:from>
      <xdr:col>0</xdr:col>
      <xdr:colOff>0</xdr:colOff>
      <xdr:row>66</xdr:row>
      <xdr:rowOff>137782</xdr:rowOff>
    </xdr:from>
    <xdr:to>
      <xdr:col>0</xdr:col>
      <xdr:colOff>358588</xdr:colOff>
      <xdr:row>68</xdr:row>
      <xdr:rowOff>132178</xdr:rowOff>
    </xdr:to>
    <xdr:sp macro="" textlink="">
      <xdr:nvSpPr>
        <xdr:cNvPr id="23" name="テキスト ボックス 22">
          <a:extLst>
            <a:ext uri="{FF2B5EF4-FFF2-40B4-BE49-F238E27FC236}">
              <a16:creationId xmlns:a16="http://schemas.microsoft.com/office/drawing/2014/main" id="{829B9477-CCA3-45FC-BE63-38091A620683}"/>
            </a:ext>
          </a:extLst>
        </xdr:cNvPr>
        <xdr:cNvSpPr txBox="1"/>
      </xdr:nvSpPr>
      <xdr:spPr>
        <a:xfrm>
          <a:off x="0" y="11729707"/>
          <a:ext cx="358588" cy="3372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chemeClr val="bg1"/>
              </a:solidFill>
            </a:rPr>
            <a:t>1</a:t>
          </a:r>
          <a:endParaRPr kumimoji="1" lang="ja-JP" altLang="en-US" sz="1800" b="1">
            <a:solidFill>
              <a:schemeClr val="bg1"/>
            </a:solidFill>
          </a:endParaRPr>
        </a:p>
      </xdr:txBody>
    </xdr:sp>
    <xdr:clientData/>
  </xdr:twoCellAnchor>
  <xdr:twoCellAnchor>
    <xdr:from>
      <xdr:col>0</xdr:col>
      <xdr:colOff>44822</xdr:colOff>
      <xdr:row>67</xdr:row>
      <xdr:rowOff>29288</xdr:rowOff>
    </xdr:from>
    <xdr:to>
      <xdr:col>0</xdr:col>
      <xdr:colOff>296954</xdr:colOff>
      <xdr:row>68</xdr:row>
      <xdr:rowOff>120972</xdr:rowOff>
    </xdr:to>
    <xdr:sp macro="" textlink="">
      <xdr:nvSpPr>
        <xdr:cNvPr id="24" name="円/楕円 13">
          <a:extLst>
            <a:ext uri="{FF2B5EF4-FFF2-40B4-BE49-F238E27FC236}">
              <a16:creationId xmlns:a16="http://schemas.microsoft.com/office/drawing/2014/main" id="{37A6C781-04E7-4C78-B4AE-C02BD892C025}"/>
            </a:ext>
          </a:extLst>
        </xdr:cNvPr>
        <xdr:cNvSpPr/>
      </xdr:nvSpPr>
      <xdr:spPr>
        <a:xfrm>
          <a:off x="44822" y="11792663"/>
          <a:ext cx="252132" cy="263134"/>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600"/>
        </a:p>
      </xdr:txBody>
    </xdr:sp>
    <xdr:clientData/>
  </xdr:twoCellAnchor>
  <xdr:twoCellAnchor>
    <xdr:from>
      <xdr:col>0</xdr:col>
      <xdr:colOff>0</xdr:colOff>
      <xdr:row>66</xdr:row>
      <xdr:rowOff>148986</xdr:rowOff>
    </xdr:from>
    <xdr:to>
      <xdr:col>0</xdr:col>
      <xdr:colOff>358588</xdr:colOff>
      <xdr:row>68</xdr:row>
      <xdr:rowOff>143384</xdr:rowOff>
    </xdr:to>
    <xdr:sp macro="" textlink="">
      <xdr:nvSpPr>
        <xdr:cNvPr id="25" name="テキスト ボックス 24">
          <a:extLst>
            <a:ext uri="{FF2B5EF4-FFF2-40B4-BE49-F238E27FC236}">
              <a16:creationId xmlns:a16="http://schemas.microsoft.com/office/drawing/2014/main" id="{EE97D50F-6A6C-44B9-B685-36C4AABE7D68}"/>
            </a:ext>
          </a:extLst>
        </xdr:cNvPr>
        <xdr:cNvSpPr txBox="1"/>
      </xdr:nvSpPr>
      <xdr:spPr>
        <a:xfrm>
          <a:off x="0" y="11740911"/>
          <a:ext cx="358588" cy="337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chemeClr val="bg1"/>
              </a:solidFill>
            </a:rPr>
            <a:t>1</a:t>
          </a:r>
          <a:endParaRPr kumimoji="1" lang="ja-JP" altLang="en-US" sz="1800" b="1">
            <a:solidFill>
              <a:schemeClr val="bg1"/>
            </a:solidFill>
          </a:endParaRPr>
        </a:p>
      </xdr:txBody>
    </xdr:sp>
    <xdr:clientData/>
  </xdr:twoCellAnchor>
  <xdr:twoCellAnchor>
    <xdr:from>
      <xdr:col>0</xdr:col>
      <xdr:colOff>44822</xdr:colOff>
      <xdr:row>62</xdr:row>
      <xdr:rowOff>18082</xdr:rowOff>
    </xdr:from>
    <xdr:to>
      <xdr:col>0</xdr:col>
      <xdr:colOff>296954</xdr:colOff>
      <xdr:row>63</xdr:row>
      <xdr:rowOff>108528</xdr:rowOff>
    </xdr:to>
    <xdr:sp macro="" textlink="">
      <xdr:nvSpPr>
        <xdr:cNvPr id="26" name="円/楕円 20">
          <a:extLst>
            <a:ext uri="{FF2B5EF4-FFF2-40B4-BE49-F238E27FC236}">
              <a16:creationId xmlns:a16="http://schemas.microsoft.com/office/drawing/2014/main" id="{8D695A3E-974A-47C7-8FE8-8624C070350A}"/>
            </a:ext>
          </a:extLst>
        </xdr:cNvPr>
        <xdr:cNvSpPr/>
      </xdr:nvSpPr>
      <xdr:spPr>
        <a:xfrm>
          <a:off x="44822" y="10914682"/>
          <a:ext cx="252132" cy="261896"/>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600"/>
        </a:p>
      </xdr:txBody>
    </xdr:sp>
    <xdr:clientData/>
  </xdr:twoCellAnchor>
  <xdr:twoCellAnchor>
    <xdr:from>
      <xdr:col>0</xdr:col>
      <xdr:colOff>0</xdr:colOff>
      <xdr:row>61</xdr:row>
      <xdr:rowOff>137782</xdr:rowOff>
    </xdr:from>
    <xdr:to>
      <xdr:col>0</xdr:col>
      <xdr:colOff>358588</xdr:colOff>
      <xdr:row>63</xdr:row>
      <xdr:rowOff>132178</xdr:rowOff>
    </xdr:to>
    <xdr:sp macro="" textlink="">
      <xdr:nvSpPr>
        <xdr:cNvPr id="27" name="テキスト ボックス 26">
          <a:extLst>
            <a:ext uri="{FF2B5EF4-FFF2-40B4-BE49-F238E27FC236}">
              <a16:creationId xmlns:a16="http://schemas.microsoft.com/office/drawing/2014/main" id="{19F60738-41FD-461C-A944-21264CACD684}"/>
            </a:ext>
          </a:extLst>
        </xdr:cNvPr>
        <xdr:cNvSpPr txBox="1"/>
      </xdr:nvSpPr>
      <xdr:spPr>
        <a:xfrm>
          <a:off x="0" y="10862932"/>
          <a:ext cx="358588" cy="3372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chemeClr val="bg1"/>
              </a:solidFill>
            </a:rPr>
            <a:t>1</a:t>
          </a:r>
          <a:endParaRPr kumimoji="1" lang="ja-JP" altLang="en-US" sz="1800" b="1">
            <a:solidFill>
              <a:schemeClr val="bg1"/>
            </a:solidFill>
          </a:endParaRPr>
        </a:p>
      </xdr:txBody>
    </xdr:sp>
    <xdr:clientData/>
  </xdr:twoCellAnchor>
  <xdr:twoCellAnchor>
    <xdr:from>
      <xdr:col>0</xdr:col>
      <xdr:colOff>44822</xdr:colOff>
      <xdr:row>62</xdr:row>
      <xdr:rowOff>29288</xdr:rowOff>
    </xdr:from>
    <xdr:to>
      <xdr:col>0</xdr:col>
      <xdr:colOff>296954</xdr:colOff>
      <xdr:row>63</xdr:row>
      <xdr:rowOff>120972</xdr:rowOff>
    </xdr:to>
    <xdr:sp macro="" textlink="">
      <xdr:nvSpPr>
        <xdr:cNvPr id="28" name="円/楕円 13">
          <a:extLst>
            <a:ext uri="{FF2B5EF4-FFF2-40B4-BE49-F238E27FC236}">
              <a16:creationId xmlns:a16="http://schemas.microsoft.com/office/drawing/2014/main" id="{1F8AD7FF-B877-4B0A-802F-616696962C06}"/>
            </a:ext>
          </a:extLst>
        </xdr:cNvPr>
        <xdr:cNvSpPr/>
      </xdr:nvSpPr>
      <xdr:spPr>
        <a:xfrm>
          <a:off x="44822" y="10925888"/>
          <a:ext cx="252132" cy="263134"/>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600"/>
        </a:p>
      </xdr:txBody>
    </xdr:sp>
    <xdr:clientData/>
  </xdr:twoCellAnchor>
  <xdr:twoCellAnchor>
    <xdr:from>
      <xdr:col>0</xdr:col>
      <xdr:colOff>0</xdr:colOff>
      <xdr:row>61</xdr:row>
      <xdr:rowOff>148986</xdr:rowOff>
    </xdr:from>
    <xdr:to>
      <xdr:col>0</xdr:col>
      <xdr:colOff>358588</xdr:colOff>
      <xdr:row>63</xdr:row>
      <xdr:rowOff>143384</xdr:rowOff>
    </xdr:to>
    <xdr:sp macro="" textlink="">
      <xdr:nvSpPr>
        <xdr:cNvPr id="29" name="テキスト ボックス 28">
          <a:extLst>
            <a:ext uri="{FF2B5EF4-FFF2-40B4-BE49-F238E27FC236}">
              <a16:creationId xmlns:a16="http://schemas.microsoft.com/office/drawing/2014/main" id="{E1BC3C96-A4CB-46FD-8E0F-1B74A7F53AC9}"/>
            </a:ext>
          </a:extLst>
        </xdr:cNvPr>
        <xdr:cNvSpPr txBox="1"/>
      </xdr:nvSpPr>
      <xdr:spPr>
        <a:xfrm>
          <a:off x="0" y="10874136"/>
          <a:ext cx="358588" cy="337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chemeClr val="bg1"/>
              </a:solidFill>
            </a:rPr>
            <a:t>1</a:t>
          </a:r>
          <a:endParaRPr kumimoji="1" lang="ja-JP" altLang="en-US" sz="1800" b="1">
            <a:solidFill>
              <a:schemeClr val="bg1"/>
            </a:solidFill>
          </a:endParaRPr>
        </a:p>
      </xdr:txBody>
    </xdr:sp>
    <xdr:clientData/>
  </xdr:twoCellAnchor>
  <xdr:twoCellAnchor>
    <xdr:from>
      <xdr:col>0</xdr:col>
      <xdr:colOff>44822</xdr:colOff>
      <xdr:row>57</xdr:row>
      <xdr:rowOff>4475</xdr:rowOff>
    </xdr:from>
    <xdr:to>
      <xdr:col>0</xdr:col>
      <xdr:colOff>296954</xdr:colOff>
      <xdr:row>58</xdr:row>
      <xdr:rowOff>97323</xdr:rowOff>
    </xdr:to>
    <xdr:sp macro="" textlink="">
      <xdr:nvSpPr>
        <xdr:cNvPr id="30" name="円/楕円 9">
          <a:extLst>
            <a:ext uri="{FF2B5EF4-FFF2-40B4-BE49-F238E27FC236}">
              <a16:creationId xmlns:a16="http://schemas.microsoft.com/office/drawing/2014/main" id="{A2D0F5C3-92E4-40FB-A361-0BFCF2D86848}"/>
            </a:ext>
          </a:extLst>
        </xdr:cNvPr>
        <xdr:cNvSpPr/>
      </xdr:nvSpPr>
      <xdr:spPr>
        <a:xfrm>
          <a:off x="44822" y="10034300"/>
          <a:ext cx="252132" cy="264298"/>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600"/>
        </a:p>
      </xdr:txBody>
    </xdr:sp>
    <xdr:clientData/>
  </xdr:twoCellAnchor>
  <xdr:twoCellAnchor>
    <xdr:from>
      <xdr:col>0</xdr:col>
      <xdr:colOff>0</xdr:colOff>
      <xdr:row>56</xdr:row>
      <xdr:rowOff>145340</xdr:rowOff>
    </xdr:from>
    <xdr:to>
      <xdr:col>0</xdr:col>
      <xdr:colOff>358588</xdr:colOff>
      <xdr:row>58</xdr:row>
      <xdr:rowOff>142137</xdr:rowOff>
    </xdr:to>
    <xdr:sp macro="" textlink="">
      <xdr:nvSpPr>
        <xdr:cNvPr id="31" name="テキスト ボックス 30">
          <a:extLst>
            <a:ext uri="{FF2B5EF4-FFF2-40B4-BE49-F238E27FC236}">
              <a16:creationId xmlns:a16="http://schemas.microsoft.com/office/drawing/2014/main" id="{2B4A9C14-1A56-487A-8BD5-E57874F33AA1}"/>
            </a:ext>
          </a:extLst>
        </xdr:cNvPr>
        <xdr:cNvSpPr txBox="1"/>
      </xdr:nvSpPr>
      <xdr:spPr>
        <a:xfrm>
          <a:off x="0" y="10003715"/>
          <a:ext cx="358588" cy="3396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chemeClr val="bg1"/>
              </a:solidFill>
            </a:rPr>
            <a:t>1</a:t>
          </a:r>
          <a:endParaRPr kumimoji="1" lang="ja-JP" altLang="en-US" sz="1800" b="1">
            <a:solidFill>
              <a:schemeClr val="bg1"/>
            </a:solidFill>
          </a:endParaRPr>
        </a:p>
      </xdr:txBody>
    </xdr:sp>
    <xdr:clientData/>
  </xdr:twoCellAnchor>
  <xdr:twoCellAnchor>
    <xdr:from>
      <xdr:col>0</xdr:col>
      <xdr:colOff>44822</xdr:colOff>
      <xdr:row>62</xdr:row>
      <xdr:rowOff>46096</xdr:rowOff>
    </xdr:from>
    <xdr:to>
      <xdr:col>0</xdr:col>
      <xdr:colOff>296954</xdr:colOff>
      <xdr:row>63</xdr:row>
      <xdr:rowOff>137780</xdr:rowOff>
    </xdr:to>
    <xdr:sp macro="" textlink="">
      <xdr:nvSpPr>
        <xdr:cNvPr id="32" name="円/楕円 11">
          <a:extLst>
            <a:ext uri="{FF2B5EF4-FFF2-40B4-BE49-F238E27FC236}">
              <a16:creationId xmlns:a16="http://schemas.microsoft.com/office/drawing/2014/main" id="{EA7EB865-1E59-48A8-BC6C-C0FC18217CA2}"/>
            </a:ext>
          </a:extLst>
        </xdr:cNvPr>
        <xdr:cNvSpPr/>
      </xdr:nvSpPr>
      <xdr:spPr>
        <a:xfrm>
          <a:off x="44822" y="10942696"/>
          <a:ext cx="252132" cy="263134"/>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600"/>
        </a:p>
      </xdr:txBody>
    </xdr:sp>
    <xdr:clientData/>
  </xdr:twoCellAnchor>
  <xdr:twoCellAnchor>
    <xdr:from>
      <xdr:col>0</xdr:col>
      <xdr:colOff>0</xdr:colOff>
      <xdr:row>62</xdr:row>
      <xdr:rowOff>1273</xdr:rowOff>
    </xdr:from>
    <xdr:to>
      <xdr:col>0</xdr:col>
      <xdr:colOff>358588</xdr:colOff>
      <xdr:row>63</xdr:row>
      <xdr:rowOff>160192</xdr:rowOff>
    </xdr:to>
    <xdr:sp macro="" textlink="">
      <xdr:nvSpPr>
        <xdr:cNvPr id="33" name="テキスト ボックス 32">
          <a:extLst>
            <a:ext uri="{FF2B5EF4-FFF2-40B4-BE49-F238E27FC236}">
              <a16:creationId xmlns:a16="http://schemas.microsoft.com/office/drawing/2014/main" id="{59E22BAD-6E4C-422F-A5ED-5BE4AE09BA18}"/>
            </a:ext>
          </a:extLst>
        </xdr:cNvPr>
        <xdr:cNvSpPr txBox="1"/>
      </xdr:nvSpPr>
      <xdr:spPr>
        <a:xfrm>
          <a:off x="0" y="10897873"/>
          <a:ext cx="358588" cy="3303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chemeClr val="bg1"/>
              </a:solidFill>
            </a:rPr>
            <a:t>1</a:t>
          </a:r>
          <a:endParaRPr kumimoji="1" lang="ja-JP" altLang="en-US" sz="1800" b="1">
            <a:solidFill>
              <a:schemeClr val="bg1"/>
            </a:solidFill>
          </a:endParaRPr>
        </a:p>
      </xdr:txBody>
    </xdr:sp>
    <xdr:clientData/>
  </xdr:twoCellAnchor>
  <xdr:twoCellAnchor>
    <xdr:from>
      <xdr:col>0</xdr:col>
      <xdr:colOff>44822</xdr:colOff>
      <xdr:row>82</xdr:row>
      <xdr:rowOff>18082</xdr:rowOff>
    </xdr:from>
    <xdr:to>
      <xdr:col>0</xdr:col>
      <xdr:colOff>296954</xdr:colOff>
      <xdr:row>83</xdr:row>
      <xdr:rowOff>108528</xdr:rowOff>
    </xdr:to>
    <xdr:sp macro="" textlink="">
      <xdr:nvSpPr>
        <xdr:cNvPr id="34" name="円/楕円 20">
          <a:extLst>
            <a:ext uri="{FF2B5EF4-FFF2-40B4-BE49-F238E27FC236}">
              <a16:creationId xmlns:a16="http://schemas.microsoft.com/office/drawing/2014/main" id="{94D108B1-266E-4664-BF7F-842FED1BF672}"/>
            </a:ext>
          </a:extLst>
        </xdr:cNvPr>
        <xdr:cNvSpPr/>
      </xdr:nvSpPr>
      <xdr:spPr>
        <a:xfrm>
          <a:off x="44822" y="14381782"/>
          <a:ext cx="252132" cy="261896"/>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600"/>
        </a:p>
      </xdr:txBody>
    </xdr:sp>
    <xdr:clientData/>
  </xdr:twoCellAnchor>
  <xdr:twoCellAnchor>
    <xdr:from>
      <xdr:col>0</xdr:col>
      <xdr:colOff>0</xdr:colOff>
      <xdr:row>81</xdr:row>
      <xdr:rowOff>137782</xdr:rowOff>
    </xdr:from>
    <xdr:to>
      <xdr:col>0</xdr:col>
      <xdr:colOff>358588</xdr:colOff>
      <xdr:row>83</xdr:row>
      <xdr:rowOff>132178</xdr:rowOff>
    </xdr:to>
    <xdr:sp macro="" textlink="">
      <xdr:nvSpPr>
        <xdr:cNvPr id="35" name="テキスト ボックス 34">
          <a:extLst>
            <a:ext uri="{FF2B5EF4-FFF2-40B4-BE49-F238E27FC236}">
              <a16:creationId xmlns:a16="http://schemas.microsoft.com/office/drawing/2014/main" id="{D56C80EE-982C-4F69-A7C0-409046C1D172}"/>
            </a:ext>
          </a:extLst>
        </xdr:cNvPr>
        <xdr:cNvSpPr txBox="1"/>
      </xdr:nvSpPr>
      <xdr:spPr>
        <a:xfrm>
          <a:off x="0" y="14330032"/>
          <a:ext cx="358588" cy="3372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chemeClr val="bg1"/>
              </a:solidFill>
            </a:rPr>
            <a:t>1</a:t>
          </a:r>
          <a:endParaRPr kumimoji="1" lang="ja-JP" altLang="en-US" sz="1800" b="1">
            <a:solidFill>
              <a:schemeClr val="bg1"/>
            </a:solidFill>
          </a:endParaRPr>
        </a:p>
      </xdr:txBody>
    </xdr:sp>
    <xdr:clientData/>
  </xdr:twoCellAnchor>
  <xdr:twoCellAnchor>
    <xdr:from>
      <xdr:col>0</xdr:col>
      <xdr:colOff>44822</xdr:colOff>
      <xdr:row>82</xdr:row>
      <xdr:rowOff>29288</xdr:rowOff>
    </xdr:from>
    <xdr:to>
      <xdr:col>0</xdr:col>
      <xdr:colOff>296954</xdr:colOff>
      <xdr:row>83</xdr:row>
      <xdr:rowOff>120972</xdr:rowOff>
    </xdr:to>
    <xdr:sp macro="" textlink="">
      <xdr:nvSpPr>
        <xdr:cNvPr id="36" name="円/楕円 13">
          <a:extLst>
            <a:ext uri="{FF2B5EF4-FFF2-40B4-BE49-F238E27FC236}">
              <a16:creationId xmlns:a16="http://schemas.microsoft.com/office/drawing/2014/main" id="{64BB4032-14D3-404A-AE16-A4331E197668}"/>
            </a:ext>
          </a:extLst>
        </xdr:cNvPr>
        <xdr:cNvSpPr/>
      </xdr:nvSpPr>
      <xdr:spPr>
        <a:xfrm>
          <a:off x="44822" y="14392988"/>
          <a:ext cx="252132" cy="263134"/>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600"/>
        </a:p>
      </xdr:txBody>
    </xdr:sp>
    <xdr:clientData/>
  </xdr:twoCellAnchor>
  <xdr:twoCellAnchor>
    <xdr:from>
      <xdr:col>0</xdr:col>
      <xdr:colOff>0</xdr:colOff>
      <xdr:row>81</xdr:row>
      <xdr:rowOff>148986</xdr:rowOff>
    </xdr:from>
    <xdr:to>
      <xdr:col>0</xdr:col>
      <xdr:colOff>358588</xdr:colOff>
      <xdr:row>83</xdr:row>
      <xdr:rowOff>143384</xdr:rowOff>
    </xdr:to>
    <xdr:sp macro="" textlink="">
      <xdr:nvSpPr>
        <xdr:cNvPr id="37" name="テキスト ボックス 36">
          <a:extLst>
            <a:ext uri="{FF2B5EF4-FFF2-40B4-BE49-F238E27FC236}">
              <a16:creationId xmlns:a16="http://schemas.microsoft.com/office/drawing/2014/main" id="{F6CA6644-AEEA-4BB1-8DF4-D4B2D6AB34DA}"/>
            </a:ext>
          </a:extLst>
        </xdr:cNvPr>
        <xdr:cNvSpPr txBox="1"/>
      </xdr:nvSpPr>
      <xdr:spPr>
        <a:xfrm>
          <a:off x="0" y="14341236"/>
          <a:ext cx="358588" cy="337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chemeClr val="bg1"/>
              </a:solidFill>
            </a:rPr>
            <a:t>1</a:t>
          </a:r>
          <a:endParaRPr kumimoji="1" lang="ja-JP" altLang="en-US" sz="1800" b="1">
            <a:solidFill>
              <a:schemeClr val="bg1"/>
            </a:solidFill>
          </a:endParaRPr>
        </a:p>
      </xdr:txBody>
    </xdr:sp>
    <xdr:clientData/>
  </xdr:twoCellAnchor>
  <xdr:twoCellAnchor>
    <xdr:from>
      <xdr:col>0</xdr:col>
      <xdr:colOff>44822</xdr:colOff>
      <xdr:row>77</xdr:row>
      <xdr:rowOff>18082</xdr:rowOff>
    </xdr:from>
    <xdr:to>
      <xdr:col>0</xdr:col>
      <xdr:colOff>296954</xdr:colOff>
      <xdr:row>78</xdr:row>
      <xdr:rowOff>108528</xdr:rowOff>
    </xdr:to>
    <xdr:sp macro="" textlink="">
      <xdr:nvSpPr>
        <xdr:cNvPr id="38" name="円/楕円 20">
          <a:extLst>
            <a:ext uri="{FF2B5EF4-FFF2-40B4-BE49-F238E27FC236}">
              <a16:creationId xmlns:a16="http://schemas.microsoft.com/office/drawing/2014/main" id="{97D3C140-AD3F-4244-BE66-4D92839DACBF}"/>
            </a:ext>
          </a:extLst>
        </xdr:cNvPr>
        <xdr:cNvSpPr/>
      </xdr:nvSpPr>
      <xdr:spPr>
        <a:xfrm>
          <a:off x="44822" y="13515007"/>
          <a:ext cx="252132" cy="261896"/>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600"/>
        </a:p>
      </xdr:txBody>
    </xdr:sp>
    <xdr:clientData/>
  </xdr:twoCellAnchor>
  <xdr:twoCellAnchor>
    <xdr:from>
      <xdr:col>0</xdr:col>
      <xdr:colOff>0</xdr:colOff>
      <xdr:row>76</xdr:row>
      <xdr:rowOff>137782</xdr:rowOff>
    </xdr:from>
    <xdr:to>
      <xdr:col>0</xdr:col>
      <xdr:colOff>358588</xdr:colOff>
      <xdr:row>78</xdr:row>
      <xdr:rowOff>132178</xdr:rowOff>
    </xdr:to>
    <xdr:sp macro="" textlink="">
      <xdr:nvSpPr>
        <xdr:cNvPr id="39" name="テキスト ボックス 38">
          <a:extLst>
            <a:ext uri="{FF2B5EF4-FFF2-40B4-BE49-F238E27FC236}">
              <a16:creationId xmlns:a16="http://schemas.microsoft.com/office/drawing/2014/main" id="{6DA7DB16-4114-41CA-9725-AEEE574289FB}"/>
            </a:ext>
          </a:extLst>
        </xdr:cNvPr>
        <xdr:cNvSpPr txBox="1"/>
      </xdr:nvSpPr>
      <xdr:spPr>
        <a:xfrm>
          <a:off x="0" y="13463257"/>
          <a:ext cx="358588" cy="3372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chemeClr val="bg1"/>
              </a:solidFill>
            </a:rPr>
            <a:t>1</a:t>
          </a:r>
          <a:endParaRPr kumimoji="1" lang="ja-JP" altLang="en-US" sz="1800" b="1">
            <a:solidFill>
              <a:schemeClr val="bg1"/>
            </a:solidFill>
          </a:endParaRPr>
        </a:p>
      </xdr:txBody>
    </xdr:sp>
    <xdr:clientData/>
  </xdr:twoCellAnchor>
  <xdr:twoCellAnchor>
    <xdr:from>
      <xdr:col>0</xdr:col>
      <xdr:colOff>44822</xdr:colOff>
      <xdr:row>77</xdr:row>
      <xdr:rowOff>29288</xdr:rowOff>
    </xdr:from>
    <xdr:to>
      <xdr:col>0</xdr:col>
      <xdr:colOff>296954</xdr:colOff>
      <xdr:row>78</xdr:row>
      <xdr:rowOff>120972</xdr:rowOff>
    </xdr:to>
    <xdr:sp macro="" textlink="">
      <xdr:nvSpPr>
        <xdr:cNvPr id="40" name="円/楕円 13">
          <a:extLst>
            <a:ext uri="{FF2B5EF4-FFF2-40B4-BE49-F238E27FC236}">
              <a16:creationId xmlns:a16="http://schemas.microsoft.com/office/drawing/2014/main" id="{C5FA8D0E-5560-498C-B304-666245DE1A77}"/>
            </a:ext>
          </a:extLst>
        </xdr:cNvPr>
        <xdr:cNvSpPr/>
      </xdr:nvSpPr>
      <xdr:spPr>
        <a:xfrm>
          <a:off x="44822" y="13526213"/>
          <a:ext cx="252132" cy="263134"/>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600"/>
        </a:p>
      </xdr:txBody>
    </xdr:sp>
    <xdr:clientData/>
  </xdr:twoCellAnchor>
  <xdr:twoCellAnchor>
    <xdr:from>
      <xdr:col>0</xdr:col>
      <xdr:colOff>0</xdr:colOff>
      <xdr:row>76</xdr:row>
      <xdr:rowOff>148986</xdr:rowOff>
    </xdr:from>
    <xdr:to>
      <xdr:col>0</xdr:col>
      <xdr:colOff>358588</xdr:colOff>
      <xdr:row>78</xdr:row>
      <xdr:rowOff>143384</xdr:rowOff>
    </xdr:to>
    <xdr:sp macro="" textlink="">
      <xdr:nvSpPr>
        <xdr:cNvPr id="41" name="テキスト ボックス 40">
          <a:extLst>
            <a:ext uri="{FF2B5EF4-FFF2-40B4-BE49-F238E27FC236}">
              <a16:creationId xmlns:a16="http://schemas.microsoft.com/office/drawing/2014/main" id="{4CCE8428-35AD-47AC-8F5F-C27A0FDE3593}"/>
            </a:ext>
          </a:extLst>
        </xdr:cNvPr>
        <xdr:cNvSpPr txBox="1"/>
      </xdr:nvSpPr>
      <xdr:spPr>
        <a:xfrm>
          <a:off x="0" y="13474461"/>
          <a:ext cx="358588" cy="337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chemeClr val="bg1"/>
              </a:solidFill>
            </a:rPr>
            <a:t>1</a:t>
          </a:r>
          <a:endParaRPr kumimoji="1" lang="ja-JP" altLang="en-US" sz="1800" b="1">
            <a:solidFill>
              <a:schemeClr val="bg1"/>
            </a:solidFill>
          </a:endParaRPr>
        </a:p>
      </xdr:txBody>
    </xdr:sp>
    <xdr:clientData/>
  </xdr:twoCellAnchor>
  <xdr:twoCellAnchor>
    <xdr:from>
      <xdr:col>0</xdr:col>
      <xdr:colOff>180975</xdr:colOff>
      <xdr:row>0</xdr:row>
      <xdr:rowOff>123825</xdr:rowOff>
    </xdr:from>
    <xdr:to>
      <xdr:col>5</xdr:col>
      <xdr:colOff>381000</xdr:colOff>
      <xdr:row>2</xdr:row>
      <xdr:rowOff>57150</xdr:rowOff>
    </xdr:to>
    <xdr:sp macro="" textlink="">
      <xdr:nvSpPr>
        <xdr:cNvPr id="42" name="正方形/長方形 41">
          <a:extLst>
            <a:ext uri="{FF2B5EF4-FFF2-40B4-BE49-F238E27FC236}">
              <a16:creationId xmlns:a16="http://schemas.microsoft.com/office/drawing/2014/main" id="{64176EFA-6966-44F1-8E8E-C73F1E5D9FA9}"/>
            </a:ext>
          </a:extLst>
        </xdr:cNvPr>
        <xdr:cNvSpPr/>
      </xdr:nvSpPr>
      <xdr:spPr>
        <a:xfrm>
          <a:off x="180975" y="123825"/>
          <a:ext cx="5172075" cy="276225"/>
        </a:xfrm>
        <a:prstGeom prst="rect">
          <a:avLst/>
        </a:prstGeom>
        <a:solidFill>
          <a:srgbClr val="FFC000"/>
        </a:solidFill>
        <a:ln>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666750</xdr:colOff>
      <xdr:row>0</xdr:row>
      <xdr:rowOff>123825</xdr:rowOff>
    </xdr:from>
    <xdr:to>
      <xdr:col>4</xdr:col>
      <xdr:colOff>1219200</xdr:colOff>
      <xdr:row>2</xdr:row>
      <xdr:rowOff>47625</xdr:rowOff>
    </xdr:to>
    <xdr:sp macro="" textlink="">
      <xdr:nvSpPr>
        <xdr:cNvPr id="43" name="テキスト ボックス 42">
          <a:extLst>
            <a:ext uri="{FF2B5EF4-FFF2-40B4-BE49-F238E27FC236}">
              <a16:creationId xmlns:a16="http://schemas.microsoft.com/office/drawing/2014/main" id="{622C6BFB-E0BB-4FFE-B193-79BDFA9BF2A6}"/>
            </a:ext>
          </a:extLst>
        </xdr:cNvPr>
        <xdr:cNvSpPr txBox="1"/>
      </xdr:nvSpPr>
      <xdr:spPr>
        <a:xfrm>
          <a:off x="666750" y="123825"/>
          <a:ext cx="3705225"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かんたんシミュレーション　</a:t>
          </a:r>
          <a:r>
            <a:rPr kumimoji="1" lang="en-US" altLang="ja-JP" sz="1100"/>
            <a:t>IP</a:t>
          </a:r>
          <a:r>
            <a:rPr kumimoji="1" lang="ja-JP" altLang="en-US" sz="1100"/>
            <a:t>用数値</a:t>
          </a:r>
        </a:p>
      </xdr:txBody>
    </xdr:sp>
    <xdr:clientData/>
  </xdr:twoCellAnchor>
  <xdr:twoCellAnchor>
    <xdr:from>
      <xdr:col>0</xdr:col>
      <xdr:colOff>9524</xdr:colOff>
      <xdr:row>53</xdr:row>
      <xdr:rowOff>266700</xdr:rowOff>
    </xdr:from>
    <xdr:to>
      <xdr:col>8</xdr:col>
      <xdr:colOff>1120588</xdr:colOff>
      <xdr:row>53</xdr:row>
      <xdr:rowOff>600075</xdr:rowOff>
    </xdr:to>
    <xdr:sp macro="" textlink="">
      <xdr:nvSpPr>
        <xdr:cNvPr id="44" name="正方形/長方形 43">
          <a:extLst>
            <a:ext uri="{FF2B5EF4-FFF2-40B4-BE49-F238E27FC236}">
              <a16:creationId xmlns:a16="http://schemas.microsoft.com/office/drawing/2014/main" id="{539E40EC-0AC2-41D3-AE3D-DECCDAAD5BE1}"/>
            </a:ext>
          </a:extLst>
        </xdr:cNvPr>
        <xdr:cNvSpPr/>
      </xdr:nvSpPr>
      <xdr:spPr>
        <a:xfrm>
          <a:off x="9524" y="8820150"/>
          <a:ext cx="11540939" cy="333375"/>
        </a:xfrm>
        <a:prstGeom prst="rect">
          <a:avLst/>
        </a:prstGeom>
        <a:solidFill>
          <a:schemeClr val="accent5">
            <a:lumMod val="20000"/>
            <a:lumOff val="80000"/>
          </a:schemeClr>
        </a:solidFill>
        <a:ln>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495299</xdr:colOff>
      <xdr:row>53</xdr:row>
      <xdr:rowOff>313765</xdr:rowOff>
    </xdr:from>
    <xdr:to>
      <xdr:col>8</xdr:col>
      <xdr:colOff>1759323</xdr:colOff>
      <xdr:row>53</xdr:row>
      <xdr:rowOff>581025</xdr:rowOff>
    </xdr:to>
    <xdr:sp macro="" textlink="">
      <xdr:nvSpPr>
        <xdr:cNvPr id="45" name="テキスト ボックス 44">
          <a:extLst>
            <a:ext uri="{FF2B5EF4-FFF2-40B4-BE49-F238E27FC236}">
              <a16:creationId xmlns:a16="http://schemas.microsoft.com/office/drawing/2014/main" id="{CE216BC6-E1C2-421F-9EB9-5ECCB589F10B}"/>
            </a:ext>
          </a:extLst>
        </xdr:cNvPr>
        <xdr:cNvSpPr txBox="1"/>
      </xdr:nvSpPr>
      <xdr:spPr>
        <a:xfrm>
          <a:off x="495299" y="8867215"/>
          <a:ext cx="11693899" cy="2672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新旧比較シミュレーション　</a:t>
          </a:r>
          <a:r>
            <a:rPr kumimoji="1" lang="en-US" altLang="ja-JP" sz="1100"/>
            <a:t>IP</a:t>
          </a:r>
          <a:r>
            <a:rPr kumimoji="1" lang="ja-JP" altLang="en-US" sz="1100"/>
            <a:t>用数値　　　</a:t>
          </a:r>
          <a:r>
            <a:rPr kumimoji="1" lang="en-US" altLang="ja-JP" sz="1100"/>
            <a:t>※</a:t>
          </a:r>
          <a:r>
            <a:rPr kumimoji="1" lang="ja-JP" altLang="en-US" sz="1100"/>
            <a:t>以下の数値を</a:t>
          </a:r>
          <a:r>
            <a:rPr kumimoji="1" lang="en-US" altLang="ja-JP" sz="1100"/>
            <a:t>2014</a:t>
          </a:r>
          <a:r>
            <a:rPr kumimoji="1" lang="ja-JP" altLang="en-US" sz="1100"/>
            <a:t>年モデル（左側）に入れ、右側には上記「かんたんシミュレーション用数値の「エコキュート</a:t>
          </a:r>
          <a:r>
            <a:rPr kumimoji="1" lang="en-US" altLang="ja-JP" sz="1100"/>
            <a:t>P</a:t>
          </a:r>
          <a:r>
            <a:rPr kumimoji="1" lang="ja-JP" altLang="en-US" sz="1100"/>
            <a:t>シリーズ」の値を入れる。</a:t>
          </a:r>
        </a:p>
      </xdr:txBody>
    </xdr:sp>
    <xdr:clientData/>
  </xdr:twoCellAnchor>
  <xdr:twoCellAnchor>
    <xdr:from>
      <xdr:col>30</xdr:col>
      <xdr:colOff>0</xdr:colOff>
      <xdr:row>67</xdr:row>
      <xdr:rowOff>9525</xdr:rowOff>
    </xdr:from>
    <xdr:to>
      <xdr:col>30</xdr:col>
      <xdr:colOff>0</xdr:colOff>
      <xdr:row>68</xdr:row>
      <xdr:rowOff>104775</xdr:rowOff>
    </xdr:to>
    <xdr:sp macro="" textlink="">
      <xdr:nvSpPr>
        <xdr:cNvPr id="46" name="テキスト ボックス 45">
          <a:extLst>
            <a:ext uri="{FF2B5EF4-FFF2-40B4-BE49-F238E27FC236}">
              <a16:creationId xmlns:a16="http://schemas.microsoft.com/office/drawing/2014/main" id="{56093C05-7494-41D8-987C-E0993775F93B}"/>
            </a:ext>
          </a:extLst>
        </xdr:cNvPr>
        <xdr:cNvSpPr txBox="1"/>
      </xdr:nvSpPr>
      <xdr:spPr>
        <a:xfrm>
          <a:off x="43176825" y="11772900"/>
          <a:ext cx="0"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選択なし</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aw57sv\vol5\USERS\SYASHITU\TAKOU\P&#26377;&#24335;&#26032;.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G:\1&#65307;&#21942;&#26989;&#35506;\2.&#31038;&#22806;&#31192;\13;&#24195;&#23459;&#36009;&#20419;\B.&#12471;&#12511;&#12517;&#12524;&#12540;&#12471;&#12519;&#12531;&#12477;&#12501;&#12488;\WEB&#29992;&#31777;&#26131;&#35430;&#31639;\25&#24180;&#24230;\&#12363;&#12435;&#12383;&#12435;&#12471;&#12511;&#12517;&#12524;&#12540;&#12471;&#12519;&#12531;\11.&#35430;&#31639;&#32080;&#26524;&#12414;&#12392;&#12417;\250526&#9733;25&#24180;1&#26376;&#26009;&#37329;&#12304;Web&#31777;&#26131;&#35430;&#31639;&#12305;10&#38651;&#21147;6&#19990;&#24111;&#25968;6&#27231;&#31278;&#12467;&#12473;&#12488;&#35430;&#31639;B7&#65288;V&#36861;&#21152;&#29256;&#65289;.xlsx" TargetMode="External"/><Relationship Id="rId1" Type="http://schemas.openxmlformats.org/officeDocument/2006/relationships/externalLinkPath" Target="file:///G:\1&#65307;&#21942;&#26989;&#35506;\2.&#31038;&#22806;&#31192;\13;&#24195;&#23459;&#36009;&#20419;\B.&#12471;&#12511;&#12517;&#12524;&#12540;&#12471;&#12519;&#12531;&#12477;&#12501;&#12488;\WEB&#29992;&#31777;&#26131;&#35430;&#31639;\25&#24180;&#24230;\&#12363;&#12435;&#12383;&#12435;&#12471;&#12511;&#12517;&#12524;&#12540;&#12471;&#12519;&#12531;\11.&#35430;&#31639;&#32080;&#26524;&#12414;&#12392;&#12417;\250526&#9733;25&#24180;1&#26376;&#26009;&#37329;&#12304;Web&#31777;&#26131;&#35430;&#31639;&#12305;10&#38651;&#21147;6&#19990;&#24111;&#25968;6&#27231;&#31278;&#12467;&#12473;&#12488;&#35430;&#31639;B7&#65288;V&#36861;&#21152;&#2925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99&#24180;&#35336;\&#36039;&#26448;&#27096;&#2433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Users\RU73433\Desktop\&#12304;&#26368;&#26032;&#12305;&#12521;&#12531;&#12491;&#12531;&#12464;&#12467;&#12473;&#12488;&#12471;&#12511;&#12517;&#12524;&#12540;&#12471;&#12519;&#12531;&#12503;&#12525;&#12486;&#12463;&#12488;&#35299;&#38500;(HPB5)200622.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mitsubishielectricgroup-my.sharepoint.com/Users/RU73433/Desktop/&#12521;&#12531;&#12491;&#12531;&#12464;&#12467;&#12473;&#12488;&#12471;&#12511;&#12517;&#12524;&#12540;&#12471;&#12519;&#12531;&#12503;&#12525;&#12486;&#12463;&#12488;&#35299;&#38500;(HPB5)_0101.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J:\&#26989;&#21209;\&#21942;&#20225;&#65319;\ACSISS\01&#38500;&#65393;&#65400;&#65404;&#65405;&#1997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PL&#20013;&#65381;&#21644;.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aw57sv\vol5\windows\TEMP\fh2004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0A10Z01"/>
      <sheetName val="C0B10Z01"/>
      <sheetName val="た"/>
      <sheetName val="住生部棚残改善アクションプラン"/>
      <sheetName val="ﾚﾝｼﾞﾌｰﾄﾞ ｸﾞﾗﾌ"/>
      <sheetName val="ﾊﾟｲﾌﾟｸﾞﾗﾌ"/>
      <sheetName val="仕掛りｸﾞﾗﾌ"/>
      <sheetName val="①全社実人員ベース"/>
      <sheetName val="②パート（実人員）"/>
      <sheetName val="③パート（換算後）"/>
      <sheetName val="④出向者"/>
      <sheetName val="⑤期間・嘱託社員"/>
      <sheetName val="⑥一般社員"/>
      <sheetName val="⑦全社員（換算後）"/>
      <sheetName val="⑧パート（換算後）+期間・嘱託社員"/>
      <sheetName val="⑨社員+出向者"/>
      <sheetName val="総括説明書"/>
      <sheetName val="事業計画書"/>
      <sheetName val="BU別売上高"/>
      <sheetName val="開発計画"/>
      <sheetName val="起業計画 (99年度)"/>
      <sheetName val="起業計画件名表 様式C-4"/>
      <sheetName val="起業計画書 様式C-5"/>
      <sheetName val="投融資計画件名表 様式Ｃ－６"/>
      <sheetName val="投融資計画書 様式Ｃ－７"/>
      <sheetName val="データ１"/>
      <sheetName val="売上推移グラフ"/>
      <sheetName val="データ２"/>
      <sheetName val="関係会社向け売上高"/>
      <sheetName val="⑥欧州規模計画"/>
      <sheetName val="カバリング"/>
      <sheetName val="★ﾏｰｹｯﾄｾｸﾞﾒﾝﾄ"/>
      <sheetName val="ｸﾞﾗﾌ1 戦略年度末"/>
      <sheetName val="Ｔ３ﾌｫﾛｰ表"/>
      <sheetName val="ASSY COST"/>
      <sheetName val="売上・粗利"/>
      <sheetName val="ﾘｽﾄ用(改変・削除厳禁)"/>
      <sheetName val="プルダウン参照先"/>
      <sheetName val="15中間Ｆ＿為替レート条件"/>
      <sheetName val="入力ルール"/>
      <sheetName val="L3B"/>
      <sheetName val="BRG寿命"/>
      <sheetName val="REBｽｲｲ"/>
      <sheetName val="16年計＿為替レート条件"/>
      <sheetName val="REF"/>
      <sheetName val="償却費率表"/>
      <sheetName val="Definition"/>
      <sheetName val="【入力禁止】区分"/>
      <sheetName val="区分表"/>
      <sheetName val="粗利状況"/>
      <sheetName val="Sheet2"/>
      <sheetName val="Sheet1"/>
      <sheetName val="H0J20Z01"/>
      <sheetName val="レート"/>
      <sheetName val="名簿"/>
      <sheetName val="基板（02-10）"/>
      <sheetName val="基板（01-2)"/>
      <sheetName val="基板（02-11)"/>
      <sheetName val="Set-up"/>
      <sheetName val="17BP_FORM13(人員計画)"/>
      <sheetName val="資産回転率"/>
      <sheetName val="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確定】年間ランニングコスト10エリア×6世帯×9機種"/>
      <sheetName val="試算機種"/>
      <sheetName val="かんたんシミュレーション用試算条件"/>
      <sheetName val="新旧比較シミュレーション用試算条件"/>
      <sheetName val="マスター（原稿対象外）"/>
      <sheetName val="チェック用"/>
      <sheetName val="元データ"/>
    </sheetNames>
    <sheetDataSet>
      <sheetData sheetId="0"/>
      <sheetData sheetId="1" refreshError="1"/>
      <sheetData sheetId="2" refreshError="1"/>
      <sheetData sheetId="3" refreshError="1"/>
      <sheetData sheetId="4" refreshError="1"/>
      <sheetData sheetId="5" refreshError="1"/>
      <sheetData sheetId="6">
        <row r="47">
          <cell r="B47">
            <v>1</v>
          </cell>
          <cell r="C47" t="str">
            <v>ガス給湯器(ＬＰガス)</v>
          </cell>
          <cell r="D47">
            <v>166870</v>
          </cell>
          <cell r="E47">
            <v>136966</v>
          </cell>
          <cell r="F47">
            <v>104974</v>
          </cell>
          <cell r="G47">
            <v>118384</v>
          </cell>
          <cell r="H47">
            <v>103547</v>
          </cell>
          <cell r="I47">
            <v>101667</v>
          </cell>
          <cell r="J47">
            <v>111436</v>
          </cell>
          <cell r="K47">
            <v>101810</v>
          </cell>
          <cell r="L47">
            <v>93152</v>
          </cell>
          <cell r="M47">
            <v>71099</v>
          </cell>
        </row>
        <row r="48">
          <cell r="B48">
            <v>2</v>
          </cell>
          <cell r="C48" t="str">
            <v>ガス給湯器(都市ガス)</v>
          </cell>
          <cell r="D48">
            <v>83709</v>
          </cell>
          <cell r="E48">
            <v>71431</v>
          </cell>
          <cell r="F48">
            <v>55681</v>
          </cell>
          <cell r="G48">
            <v>85137</v>
          </cell>
          <cell r="H48">
            <v>66771</v>
          </cell>
          <cell r="I48">
            <v>57671</v>
          </cell>
          <cell r="J48">
            <v>80726</v>
          </cell>
          <cell r="K48">
            <v>81291</v>
          </cell>
          <cell r="L48">
            <v>79305</v>
          </cell>
          <cell r="M48">
            <v>61262</v>
          </cell>
        </row>
        <row r="49">
          <cell r="B49">
            <v>3</v>
          </cell>
          <cell r="C49" t="str">
            <v>エコジョーズ(ＬＰガス)</v>
          </cell>
          <cell r="D49">
            <v>140411</v>
          </cell>
          <cell r="E49">
            <v>115341</v>
          </cell>
          <cell r="F49">
            <v>88726</v>
          </cell>
          <cell r="G49">
            <v>99989</v>
          </cell>
          <cell r="H49">
            <v>87692</v>
          </cell>
          <cell r="I49">
            <v>86034</v>
          </cell>
          <cell r="J49">
            <v>94285</v>
          </cell>
          <cell r="K49">
            <v>86177</v>
          </cell>
          <cell r="L49">
            <v>79007</v>
          </cell>
          <cell r="M49">
            <v>60261</v>
          </cell>
        </row>
        <row r="50">
          <cell r="B50">
            <v>4</v>
          </cell>
          <cell r="C50" t="str">
            <v>エコジョーズ(都市ガス)</v>
          </cell>
          <cell r="D50">
            <v>70974</v>
          </cell>
          <cell r="E50">
            <v>59871</v>
          </cell>
          <cell r="F50">
            <v>45789</v>
          </cell>
          <cell r="G50">
            <v>72188</v>
          </cell>
          <cell r="H50">
            <v>55409</v>
          </cell>
          <cell r="I50">
            <v>47323</v>
          </cell>
          <cell r="J50">
            <v>68193</v>
          </cell>
          <cell r="K50">
            <v>70424</v>
          </cell>
          <cell r="L50">
            <v>65921</v>
          </cell>
          <cell r="M50">
            <v>46786</v>
          </cell>
        </row>
        <row r="51">
          <cell r="B51">
            <v>6</v>
          </cell>
          <cell r="C51" t="str">
            <v>エコキュートＳシリーズ</v>
          </cell>
          <cell r="D51">
            <v>42632</v>
          </cell>
          <cell r="E51">
            <v>25785</v>
          </cell>
          <cell r="F51">
            <v>24604</v>
          </cell>
          <cell r="G51">
            <v>23411</v>
          </cell>
          <cell r="H51">
            <v>24050</v>
          </cell>
          <cell r="I51">
            <v>19747</v>
          </cell>
          <cell r="J51">
            <v>23984</v>
          </cell>
          <cell r="K51">
            <v>23033</v>
          </cell>
          <cell r="L51">
            <v>20421</v>
          </cell>
          <cell r="M51">
            <v>12649</v>
          </cell>
        </row>
        <row r="52">
          <cell r="B52">
            <v>7</v>
          </cell>
          <cell r="C52" t="str">
            <v>エコキュートＰシリーズ</v>
          </cell>
          <cell r="D52">
            <v>33211</v>
          </cell>
          <cell r="E52">
            <v>23899</v>
          </cell>
          <cell r="F52">
            <v>22798</v>
          </cell>
          <cell r="G52">
            <v>21690</v>
          </cell>
          <cell r="H52">
            <v>22283</v>
          </cell>
          <cell r="I52">
            <v>18310</v>
          </cell>
          <cell r="J52">
            <v>22219</v>
          </cell>
          <cell r="K52">
            <v>21330</v>
          </cell>
          <cell r="L52">
            <v>18922</v>
          </cell>
        </row>
        <row r="53">
          <cell r="B53">
            <v>1</v>
          </cell>
          <cell r="C53" t="str">
            <v>ガス給湯器(ＬＰガス)</v>
          </cell>
          <cell r="D53">
            <v>196512</v>
          </cell>
          <cell r="E53">
            <v>161155</v>
          </cell>
          <cell r="F53">
            <v>123101</v>
          </cell>
          <cell r="G53">
            <v>138788</v>
          </cell>
          <cell r="H53">
            <v>121114</v>
          </cell>
          <cell r="I53">
            <v>118937</v>
          </cell>
          <cell r="J53">
            <v>130455</v>
          </cell>
          <cell r="K53">
            <v>118988</v>
          </cell>
          <cell r="L53">
            <v>108814</v>
          </cell>
          <cell r="M53">
            <v>84095</v>
          </cell>
        </row>
        <row r="54">
          <cell r="B54">
            <v>2</v>
          </cell>
          <cell r="C54" t="str">
            <v>ガス給湯器(都市ガス)</v>
          </cell>
          <cell r="D54">
            <v>97929</v>
          </cell>
          <cell r="E54">
            <v>84390</v>
          </cell>
          <cell r="F54">
            <v>65122</v>
          </cell>
          <cell r="G54">
            <v>99473</v>
          </cell>
          <cell r="H54">
            <v>77508</v>
          </cell>
          <cell r="I54">
            <v>67030</v>
          </cell>
          <cell r="J54">
            <v>94642</v>
          </cell>
          <cell r="K54">
            <v>93064</v>
          </cell>
          <cell r="L54">
            <v>92631</v>
          </cell>
          <cell r="M54">
            <v>72565</v>
          </cell>
        </row>
        <row r="55">
          <cell r="B55">
            <v>3</v>
          </cell>
          <cell r="C55" t="str">
            <v>エコジョーズ(ＬＰガス)</v>
          </cell>
          <cell r="D55">
            <v>164931</v>
          </cell>
          <cell r="E55">
            <v>135370</v>
          </cell>
          <cell r="F55">
            <v>103777</v>
          </cell>
          <cell r="G55">
            <v>116922</v>
          </cell>
          <cell r="H55">
            <v>102293</v>
          </cell>
          <cell r="I55">
            <v>100396</v>
          </cell>
          <cell r="J55">
            <v>110090</v>
          </cell>
          <cell r="K55">
            <v>100460</v>
          </cell>
          <cell r="L55">
            <v>92042</v>
          </cell>
          <cell r="M55">
            <v>71139</v>
          </cell>
        </row>
        <row r="56">
          <cell r="B56">
            <v>4</v>
          </cell>
          <cell r="C56" t="str">
            <v>エコジョーズ(都市ガス)</v>
          </cell>
          <cell r="D56">
            <v>82777</v>
          </cell>
          <cell r="E56">
            <v>70578</v>
          </cell>
          <cell r="F56">
            <v>53405</v>
          </cell>
          <cell r="G56">
            <v>84107</v>
          </cell>
          <cell r="H56">
            <v>64096</v>
          </cell>
          <cell r="I56">
            <v>54900</v>
          </cell>
          <cell r="J56">
            <v>79745</v>
          </cell>
          <cell r="K56">
            <v>80359</v>
          </cell>
          <cell r="L56">
            <v>76791</v>
          </cell>
          <cell r="M56">
            <v>55866</v>
          </cell>
        </row>
        <row r="57">
          <cell r="B57">
            <v>6</v>
          </cell>
          <cell r="C57" t="str">
            <v>エコキュートＳシリーズ</v>
          </cell>
          <cell r="D57">
            <v>45785</v>
          </cell>
          <cell r="E57">
            <v>30564</v>
          </cell>
          <cell r="F57">
            <v>29181</v>
          </cell>
          <cell r="G57">
            <v>27753</v>
          </cell>
          <cell r="H57">
            <v>28512</v>
          </cell>
          <cell r="I57">
            <v>23363</v>
          </cell>
          <cell r="J57">
            <v>28440</v>
          </cell>
          <cell r="K57">
            <v>27297</v>
          </cell>
          <cell r="L57">
            <v>24198</v>
          </cell>
          <cell r="M57">
            <v>15222</v>
          </cell>
        </row>
        <row r="58">
          <cell r="B58">
            <v>7</v>
          </cell>
          <cell r="C58" t="str">
            <v>エコキュートＰシリーズ</v>
          </cell>
          <cell r="D58">
            <v>39333</v>
          </cell>
          <cell r="E58">
            <v>28333</v>
          </cell>
          <cell r="F58">
            <v>27045</v>
          </cell>
          <cell r="G58">
            <v>25714</v>
          </cell>
          <cell r="H58">
            <v>26420</v>
          </cell>
          <cell r="I58">
            <v>21667</v>
          </cell>
          <cell r="J58">
            <v>26351</v>
          </cell>
          <cell r="K58">
            <v>25281</v>
          </cell>
          <cell r="L58">
            <v>22427</v>
          </cell>
        </row>
        <row r="59">
          <cell r="B59">
            <v>1</v>
          </cell>
          <cell r="C59" t="str">
            <v>ガス給湯器(ＬＰガス)</v>
          </cell>
          <cell r="D59">
            <v>226008</v>
          </cell>
          <cell r="E59">
            <v>185208</v>
          </cell>
          <cell r="F59">
            <v>141090</v>
          </cell>
          <cell r="G59">
            <v>159051</v>
          </cell>
          <cell r="H59">
            <v>138540</v>
          </cell>
          <cell r="I59">
            <v>136060</v>
          </cell>
          <cell r="J59">
            <v>149324</v>
          </cell>
          <cell r="K59">
            <v>136023</v>
          </cell>
          <cell r="L59">
            <v>124331</v>
          </cell>
          <cell r="M59">
            <v>96911</v>
          </cell>
        </row>
        <row r="60">
          <cell r="B60">
            <v>2</v>
          </cell>
          <cell r="C60" t="str">
            <v>ガス給湯器(都市ガス)</v>
          </cell>
          <cell r="D60">
            <v>112052</v>
          </cell>
          <cell r="E60">
            <v>97292</v>
          </cell>
          <cell r="F60">
            <v>74481</v>
          </cell>
          <cell r="G60">
            <v>113690</v>
          </cell>
          <cell r="H60">
            <v>88122</v>
          </cell>
          <cell r="I60">
            <v>76282</v>
          </cell>
          <cell r="J60">
            <v>108452</v>
          </cell>
          <cell r="K60">
            <v>104618</v>
          </cell>
          <cell r="L60">
            <v>105836</v>
          </cell>
          <cell r="M60">
            <v>83720</v>
          </cell>
        </row>
        <row r="61">
          <cell r="B61">
            <v>3</v>
          </cell>
          <cell r="C61" t="str">
            <v>エコジョーズ(ＬＰガス)</v>
          </cell>
          <cell r="D61">
            <v>189288</v>
          </cell>
          <cell r="E61">
            <v>155249</v>
          </cell>
          <cell r="F61">
            <v>118685</v>
          </cell>
          <cell r="G61">
            <v>133700</v>
          </cell>
          <cell r="H61">
            <v>116740</v>
          </cell>
          <cell r="I61">
            <v>114598</v>
          </cell>
          <cell r="J61">
            <v>125731</v>
          </cell>
          <cell r="K61">
            <v>114590</v>
          </cell>
          <cell r="L61">
            <v>104924</v>
          </cell>
          <cell r="M61">
            <v>81826</v>
          </cell>
        </row>
        <row r="62">
          <cell r="B62">
            <v>4</v>
          </cell>
          <cell r="C62" t="str">
            <v>エコジョーズ(都市ガス)</v>
          </cell>
          <cell r="D62">
            <v>94468</v>
          </cell>
          <cell r="E62">
            <v>81225</v>
          </cell>
          <cell r="F62">
            <v>60938</v>
          </cell>
          <cell r="G62">
            <v>95898</v>
          </cell>
          <cell r="H62">
            <v>72653</v>
          </cell>
          <cell r="I62">
            <v>62372</v>
          </cell>
          <cell r="J62">
            <v>91185</v>
          </cell>
          <cell r="K62">
            <v>90061</v>
          </cell>
          <cell r="L62">
            <v>87533</v>
          </cell>
          <cell r="M62">
            <v>64854</v>
          </cell>
        </row>
        <row r="63">
          <cell r="B63">
            <v>6</v>
          </cell>
          <cell r="C63" t="str">
            <v>エコキュートＳシリーズ</v>
          </cell>
          <cell r="D63">
            <v>52827</v>
          </cell>
          <cell r="E63">
            <v>35305</v>
          </cell>
          <cell r="F63">
            <v>33731</v>
          </cell>
          <cell r="G63">
            <v>32069</v>
          </cell>
          <cell r="H63">
            <v>32946</v>
          </cell>
          <cell r="I63">
            <v>26944</v>
          </cell>
          <cell r="J63">
            <v>32869</v>
          </cell>
          <cell r="K63">
            <v>31541</v>
          </cell>
          <cell r="L63">
            <v>27948</v>
          </cell>
          <cell r="M63">
            <v>17773</v>
          </cell>
        </row>
        <row r="64">
          <cell r="B64">
            <v>7</v>
          </cell>
          <cell r="C64" t="str">
            <v>エコキュートＰシリーズ</v>
          </cell>
          <cell r="D64">
            <v>45403</v>
          </cell>
          <cell r="E64">
            <v>32737</v>
          </cell>
          <cell r="F64">
            <v>31268</v>
          </cell>
          <cell r="G64">
            <v>29720</v>
          </cell>
          <cell r="H64">
            <v>30534</v>
          </cell>
          <cell r="I64">
            <v>24995</v>
          </cell>
          <cell r="J64">
            <v>30460</v>
          </cell>
          <cell r="K64">
            <v>29219</v>
          </cell>
          <cell r="L64">
            <v>25907</v>
          </cell>
        </row>
        <row r="65">
          <cell r="B65">
            <v>1</v>
          </cell>
          <cell r="C65" t="str">
            <v>ガス給湯器(ＬＰガス)</v>
          </cell>
          <cell r="D65">
            <v>255407</v>
          </cell>
          <cell r="E65">
            <v>209172</v>
          </cell>
          <cell r="F65">
            <v>158985</v>
          </cell>
          <cell r="G65">
            <v>179213</v>
          </cell>
          <cell r="H65">
            <v>155869</v>
          </cell>
          <cell r="I65">
            <v>153081</v>
          </cell>
          <cell r="J65">
            <v>168089</v>
          </cell>
          <cell r="K65">
            <v>152957</v>
          </cell>
          <cell r="L65">
            <v>139751</v>
          </cell>
          <cell r="M65">
            <v>109600</v>
          </cell>
        </row>
        <row r="66">
          <cell r="B66">
            <v>2</v>
          </cell>
          <cell r="C66" t="str">
            <v>ガス給湯器(都市ガス)</v>
          </cell>
          <cell r="D66">
            <v>126109</v>
          </cell>
          <cell r="E66">
            <v>110155</v>
          </cell>
          <cell r="F66">
            <v>83787</v>
          </cell>
          <cell r="G66">
            <v>127825</v>
          </cell>
          <cell r="H66">
            <v>98655</v>
          </cell>
          <cell r="I66">
            <v>85460</v>
          </cell>
          <cell r="J66">
            <v>122194</v>
          </cell>
          <cell r="K66">
            <v>116023</v>
          </cell>
          <cell r="L66">
            <v>118957</v>
          </cell>
          <cell r="M66">
            <v>94774</v>
          </cell>
        </row>
        <row r="67">
          <cell r="B67">
            <v>3</v>
          </cell>
          <cell r="C67" t="str">
            <v>エコジョーズ(ＬＰガス)</v>
          </cell>
          <cell r="D67">
            <v>213541</v>
          </cell>
          <cell r="E67">
            <v>175032</v>
          </cell>
          <cell r="F67">
            <v>133485</v>
          </cell>
          <cell r="G67">
            <v>150367</v>
          </cell>
          <cell r="H67">
            <v>131080</v>
          </cell>
          <cell r="I67">
            <v>128692</v>
          </cell>
          <cell r="J67">
            <v>141260</v>
          </cell>
          <cell r="K67">
            <v>128610</v>
          </cell>
          <cell r="L67">
            <v>117698</v>
          </cell>
          <cell r="M67">
            <v>92379</v>
          </cell>
        </row>
        <row r="68">
          <cell r="B68">
            <v>4</v>
          </cell>
          <cell r="C68" t="str">
            <v>エコジョーズ(都市ガス)</v>
          </cell>
          <cell r="D68">
            <v>106087</v>
          </cell>
          <cell r="E68">
            <v>91831</v>
          </cell>
          <cell r="F68">
            <v>68412</v>
          </cell>
          <cell r="G68">
            <v>107600</v>
          </cell>
          <cell r="H68">
            <v>81124</v>
          </cell>
          <cell r="I68">
            <v>69769</v>
          </cell>
          <cell r="J68">
            <v>102551</v>
          </cell>
          <cell r="K68">
            <v>99602</v>
          </cell>
          <cell r="L68">
            <v>98182</v>
          </cell>
          <cell r="M68">
            <v>73771</v>
          </cell>
        </row>
        <row r="69">
          <cell r="B69">
            <v>6</v>
          </cell>
          <cell r="C69" t="str">
            <v>エコキュートＳシリーズ</v>
          </cell>
          <cell r="D69">
            <v>59841</v>
          </cell>
          <cell r="E69">
            <v>40015</v>
          </cell>
          <cell r="F69">
            <v>38257</v>
          </cell>
          <cell r="G69">
            <v>36366</v>
          </cell>
          <cell r="H69">
            <v>37361</v>
          </cell>
          <cell r="I69">
            <v>30501</v>
          </cell>
          <cell r="J69">
            <v>37275</v>
          </cell>
          <cell r="K69">
            <v>35774</v>
          </cell>
          <cell r="L69">
            <v>31679</v>
          </cell>
          <cell r="M69">
            <v>20308</v>
          </cell>
        </row>
        <row r="70">
          <cell r="B70">
            <v>7</v>
          </cell>
          <cell r="C70" t="str">
            <v>エコキュートＰシリーズ</v>
          </cell>
          <cell r="D70">
            <v>54502</v>
          </cell>
          <cell r="E70">
            <v>38990</v>
          </cell>
          <cell r="F70">
            <v>37272</v>
          </cell>
          <cell r="G70">
            <v>35428</v>
          </cell>
          <cell r="H70">
            <v>36398</v>
          </cell>
          <cell r="I70">
            <v>29724</v>
          </cell>
          <cell r="J70">
            <v>36315</v>
          </cell>
          <cell r="K70">
            <v>34844</v>
          </cell>
          <cell r="L70">
            <v>30864</v>
          </cell>
        </row>
        <row r="71">
          <cell r="B71">
            <v>1</v>
          </cell>
          <cell r="C71" t="str">
            <v>ガス給湯器(ＬＰガス)</v>
          </cell>
          <cell r="D71">
            <v>284737</v>
          </cell>
          <cell r="E71">
            <v>233072</v>
          </cell>
          <cell r="F71">
            <v>176815</v>
          </cell>
          <cell r="G71">
            <v>199308</v>
          </cell>
          <cell r="H71">
            <v>173130</v>
          </cell>
          <cell r="I71">
            <v>170031</v>
          </cell>
          <cell r="J71">
            <v>186782</v>
          </cell>
          <cell r="K71">
            <v>169819</v>
          </cell>
          <cell r="L71">
            <v>155103</v>
          </cell>
          <cell r="M71">
            <v>122204</v>
          </cell>
        </row>
        <row r="72">
          <cell r="B72">
            <v>2</v>
          </cell>
          <cell r="C72" t="str">
            <v>ガス給湯器(都市ガス)</v>
          </cell>
          <cell r="D72">
            <v>140115</v>
          </cell>
          <cell r="E72">
            <v>122995</v>
          </cell>
          <cell r="F72">
            <v>93053</v>
          </cell>
          <cell r="G72">
            <v>141904</v>
          </cell>
          <cell r="H72">
            <v>109133</v>
          </cell>
          <cell r="I72">
            <v>94585</v>
          </cell>
          <cell r="J72">
            <v>135885</v>
          </cell>
          <cell r="K72">
            <v>127322</v>
          </cell>
          <cell r="L72">
            <v>132019</v>
          </cell>
          <cell r="M72">
            <v>105754</v>
          </cell>
        </row>
        <row r="73">
          <cell r="B73">
            <v>3</v>
          </cell>
          <cell r="C73" t="str">
            <v>エコジョーズ(ＬＰガス)</v>
          </cell>
          <cell r="D73">
            <v>237715</v>
          </cell>
          <cell r="E73">
            <v>194740</v>
          </cell>
          <cell r="F73">
            <v>148214</v>
          </cell>
          <cell r="G73">
            <v>166962</v>
          </cell>
          <cell r="H73">
            <v>145348</v>
          </cell>
          <cell r="I73">
            <v>142709</v>
          </cell>
          <cell r="J73">
            <v>156709</v>
          </cell>
          <cell r="K73">
            <v>142554</v>
          </cell>
          <cell r="L73">
            <v>130395</v>
          </cell>
          <cell r="M73">
            <v>102838</v>
          </cell>
        </row>
        <row r="74">
          <cell r="B74">
            <v>4</v>
          </cell>
          <cell r="C74" t="str">
            <v>エコジョーズ(都市ガス)</v>
          </cell>
          <cell r="D74">
            <v>117649</v>
          </cell>
          <cell r="E74">
            <v>102408</v>
          </cell>
          <cell r="F74">
            <v>75842</v>
          </cell>
          <cell r="G74">
            <v>119236</v>
          </cell>
          <cell r="H74">
            <v>89535</v>
          </cell>
          <cell r="I74">
            <v>77112</v>
          </cell>
          <cell r="J74">
            <v>113859</v>
          </cell>
          <cell r="K74">
            <v>109025</v>
          </cell>
          <cell r="L74">
            <v>108775</v>
          </cell>
          <cell r="M74">
            <v>82643</v>
          </cell>
        </row>
        <row r="75">
          <cell r="B75">
            <v>6</v>
          </cell>
          <cell r="C75" t="str">
            <v>エコキュートＳシリーズ</v>
          </cell>
          <cell r="D75">
            <v>71426</v>
          </cell>
          <cell r="E75">
            <v>51309</v>
          </cell>
          <cell r="F75">
            <v>49123</v>
          </cell>
          <cell r="G75">
            <v>46717</v>
          </cell>
          <cell r="H75">
            <v>47997</v>
          </cell>
          <cell r="I75">
            <v>39038</v>
          </cell>
          <cell r="J75">
            <v>47893</v>
          </cell>
          <cell r="K75">
            <v>46018</v>
          </cell>
          <cell r="L75">
            <v>40648</v>
          </cell>
          <cell r="M75">
            <v>24252</v>
          </cell>
        </row>
        <row r="76">
          <cell r="B76">
            <v>7</v>
          </cell>
          <cell r="C76" t="str">
            <v>エコキュートＰシリーズ</v>
          </cell>
          <cell r="D76">
            <v>71426</v>
          </cell>
          <cell r="E76">
            <v>49815</v>
          </cell>
          <cell r="F76">
            <v>47684</v>
          </cell>
          <cell r="G76">
            <v>45344</v>
          </cell>
          <cell r="H76">
            <v>46587</v>
          </cell>
          <cell r="I76">
            <v>37906</v>
          </cell>
          <cell r="J76">
            <v>46482</v>
          </cell>
          <cell r="K76">
            <v>44651</v>
          </cell>
          <cell r="L76">
            <v>39458</v>
          </cell>
        </row>
        <row r="77">
          <cell r="B77">
            <v>1</v>
          </cell>
          <cell r="C77" t="str">
            <v>ガス給湯器(ＬＰガス)</v>
          </cell>
          <cell r="D77">
            <v>314019</v>
          </cell>
          <cell r="E77">
            <v>256928</v>
          </cell>
          <cell r="F77">
            <v>194598</v>
          </cell>
          <cell r="G77">
            <v>219353</v>
          </cell>
          <cell r="H77">
            <v>190341</v>
          </cell>
          <cell r="I77">
            <v>186926</v>
          </cell>
          <cell r="J77">
            <v>205423</v>
          </cell>
          <cell r="K77">
            <v>186631</v>
          </cell>
          <cell r="L77">
            <v>170400</v>
          </cell>
          <cell r="M77">
            <v>134743</v>
          </cell>
        </row>
        <row r="78">
          <cell r="B78">
            <v>2</v>
          </cell>
          <cell r="C78" t="str">
            <v>ガス給湯器(都市ガス)</v>
          </cell>
          <cell r="D78">
            <v>154090</v>
          </cell>
          <cell r="E78">
            <v>135815</v>
          </cell>
          <cell r="F78">
            <v>102291</v>
          </cell>
          <cell r="G78">
            <v>155940</v>
          </cell>
          <cell r="H78">
            <v>119565</v>
          </cell>
          <cell r="I78">
            <v>103673</v>
          </cell>
          <cell r="J78">
            <v>149539</v>
          </cell>
          <cell r="K78">
            <v>138541</v>
          </cell>
          <cell r="L78">
            <v>145036</v>
          </cell>
          <cell r="M78">
            <v>116680</v>
          </cell>
        </row>
        <row r="79">
          <cell r="B79">
            <v>3</v>
          </cell>
          <cell r="C79" t="str">
            <v>エコジョーズ(ＬＰガス)</v>
          </cell>
          <cell r="D79">
            <v>261834</v>
          </cell>
          <cell r="E79">
            <v>214400</v>
          </cell>
          <cell r="F79">
            <v>162888</v>
          </cell>
          <cell r="G79">
            <v>183499</v>
          </cell>
          <cell r="H79">
            <v>159554</v>
          </cell>
          <cell r="I79">
            <v>156662</v>
          </cell>
          <cell r="J79">
            <v>172096</v>
          </cell>
          <cell r="K79">
            <v>156439</v>
          </cell>
          <cell r="L79">
            <v>143036</v>
          </cell>
          <cell r="M79">
            <v>113228</v>
          </cell>
        </row>
        <row r="80">
          <cell r="B80">
            <v>4</v>
          </cell>
          <cell r="C80" t="str">
            <v>エコジョーズ(都市ガス)</v>
          </cell>
          <cell r="D80">
            <v>129179</v>
          </cell>
          <cell r="E80">
            <v>112964</v>
          </cell>
          <cell r="F80">
            <v>83242</v>
          </cell>
          <cell r="G80">
            <v>130830</v>
          </cell>
          <cell r="H80">
            <v>97896</v>
          </cell>
          <cell r="I80">
            <v>84417</v>
          </cell>
          <cell r="J80">
            <v>125127</v>
          </cell>
          <cell r="K80">
            <v>118360</v>
          </cell>
          <cell r="L80">
            <v>119315</v>
          </cell>
          <cell r="M80">
            <v>91480</v>
          </cell>
        </row>
        <row r="81">
          <cell r="B81">
            <v>6</v>
          </cell>
          <cell r="C81" t="str">
            <v>エコキュートＳシリーズ</v>
          </cell>
          <cell r="D81">
            <v>78753</v>
          </cell>
          <cell r="E81">
            <v>56603</v>
          </cell>
          <cell r="F81">
            <v>54222</v>
          </cell>
          <cell r="G81">
            <v>51571</v>
          </cell>
          <cell r="H81">
            <v>52986</v>
          </cell>
          <cell r="I81">
            <v>43020</v>
          </cell>
          <cell r="J81">
            <v>52870</v>
          </cell>
          <cell r="K81">
            <v>50815</v>
          </cell>
          <cell r="L81">
            <v>44849</v>
          </cell>
          <cell r="M81">
            <v>26890</v>
          </cell>
        </row>
        <row r="82">
          <cell r="B82">
            <v>7</v>
          </cell>
          <cell r="C82" t="str">
            <v>エコキュートＰシリーズ</v>
          </cell>
          <cell r="D82">
            <v>78753</v>
          </cell>
          <cell r="E82">
            <v>54958</v>
          </cell>
          <cell r="F82">
            <v>52637</v>
          </cell>
          <cell r="G82">
            <v>50055</v>
          </cell>
          <cell r="H82">
            <v>51429</v>
          </cell>
          <cell r="I82">
            <v>41777</v>
          </cell>
          <cell r="J82">
            <v>51319</v>
          </cell>
          <cell r="K82">
            <v>49312</v>
          </cell>
          <cell r="L82">
            <v>43539</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輸入計画"/>
      <sheetName val="原低"/>
      <sheetName val="場所"/>
      <sheetName val="主要活動ｱｲﾃﾑ１"/>
      <sheetName val="主要活動ｱｲﾃﾑ２"/>
      <sheetName val="原価企画活動評価基準 (参考) "/>
      <sheetName val="原価企画活動評価基準_(参考)_"/>
      <sheetName val="輸入計畠"/>
      <sheetName val="11中間F 見直し"/>
      <sheetName val="keika"/>
      <sheetName val="15中間Ｆ＿為替レート条件"/>
      <sheetName val="Sheet1"/>
      <sheetName val="N表"/>
      <sheetName val="％表"/>
    </sheetNames>
    <sheetDataSet>
      <sheetData sheetId="0" refreshError="1">
        <row r="2">
          <cell r="B2" t="str">
            <v>７． 輸入計画</v>
          </cell>
        </row>
        <row r="3">
          <cell r="Q3" t="str">
            <v>場所：</v>
          </cell>
          <cell r="R3" t="str">
            <v>97年度輸入計画</v>
          </cell>
        </row>
        <row r="4">
          <cell r="B4" t="str">
            <v>（１）輸入計画数値表</v>
          </cell>
        </row>
        <row r="5">
          <cell r="C5" t="str">
            <v>1：数値表</v>
          </cell>
          <cell r="O5" t="str">
            <v>(単位：億円、％）</v>
          </cell>
        </row>
        <row r="6">
          <cell r="I6" t="str">
            <v>00年度見込</v>
          </cell>
          <cell r="L6" t="str">
            <v>01年度計画</v>
          </cell>
          <cell r="O6" t="str">
            <v>02年度</v>
          </cell>
          <cell r="U6" t="str">
            <v>（百万円：％）</v>
          </cell>
        </row>
        <row r="7">
          <cell r="F7" t="str">
            <v>　　96年度　見込み</v>
          </cell>
          <cell r="I7" t="str">
            <v>計</v>
          </cell>
          <cell r="J7" t="str">
            <v>上期実績</v>
          </cell>
          <cell r="K7" t="str">
            <v>下期見込</v>
          </cell>
          <cell r="L7" t="str">
            <v>　　97年度　計画</v>
          </cell>
          <cell r="M7" t="str">
            <v>上期</v>
          </cell>
          <cell r="N7" t="str">
            <v>下期</v>
          </cell>
          <cell r="O7" t="str">
            <v>予想</v>
          </cell>
          <cell r="R7" t="str">
            <v>　98年度計画</v>
          </cell>
          <cell r="T7" t="str">
            <v>　　伸長率 %</v>
          </cell>
        </row>
        <row r="8">
          <cell r="D8" t="str">
            <v xml:space="preserve">  輸 入 額</v>
          </cell>
          <cell r="F8" t="str">
            <v xml:space="preserve"> 　　126上</v>
          </cell>
          <cell r="H8" t="str">
            <v>　　126下</v>
          </cell>
          <cell r="I8">
            <v>0</v>
          </cell>
          <cell r="J8" t="str">
            <v>計　A</v>
          </cell>
          <cell r="K8">
            <v>0</v>
          </cell>
          <cell r="L8" t="str">
            <v xml:space="preserve"> 　　127上</v>
          </cell>
          <cell r="M8">
            <v>0</v>
          </cell>
          <cell r="N8" t="str">
            <v>　　127下</v>
          </cell>
          <cell r="O8">
            <v>0</v>
          </cell>
          <cell r="P8" t="str">
            <v>計　B</v>
          </cell>
          <cell r="R8" t="str">
            <v xml:space="preserve"> 　　     C</v>
          </cell>
          <cell r="T8" t="str">
            <v xml:space="preserve">  B/A</v>
          </cell>
          <cell r="U8" t="str">
            <v xml:space="preserve">  C/B</v>
          </cell>
        </row>
        <row r="9">
          <cell r="D9" t="str">
            <v>起業費</v>
          </cell>
          <cell r="F9" t="str">
            <v>内直接輸入</v>
          </cell>
          <cell r="I9">
            <v>0</v>
          </cell>
          <cell r="J9">
            <v>0</v>
          </cell>
          <cell r="K9">
            <v>0</v>
          </cell>
          <cell r="L9">
            <v>0</v>
          </cell>
          <cell r="M9">
            <v>0</v>
          </cell>
          <cell r="N9">
            <v>0</v>
          </cell>
          <cell r="O9">
            <v>0</v>
          </cell>
        </row>
        <row r="10">
          <cell r="E10" t="str">
            <v>内直接輸入</v>
          </cell>
          <cell r="F10" t="str">
            <v>内間接輸入</v>
          </cell>
          <cell r="I10">
            <v>0</v>
          </cell>
          <cell r="J10">
            <v>0</v>
          </cell>
          <cell r="K10">
            <v>0</v>
          </cell>
          <cell r="L10">
            <v>0</v>
          </cell>
          <cell r="M10">
            <v>0</v>
          </cell>
          <cell r="N10">
            <v>0</v>
          </cell>
          <cell r="O10">
            <v>0</v>
          </cell>
        </row>
        <row r="11">
          <cell r="D11" t="str">
            <v>一般資材</v>
          </cell>
          <cell r="E11" t="str">
            <v>一般資材</v>
          </cell>
          <cell r="I11">
            <v>0</v>
          </cell>
          <cell r="J11">
            <v>0</v>
          </cell>
          <cell r="K11">
            <v>0</v>
          </cell>
          <cell r="L11">
            <v>0</v>
          </cell>
          <cell r="M11">
            <v>0</v>
          </cell>
          <cell r="N11">
            <v>0</v>
          </cell>
          <cell r="O11">
            <v>0</v>
          </cell>
        </row>
        <row r="12">
          <cell r="E12" t="str">
            <v>内直接輸入</v>
          </cell>
          <cell r="F12" t="str">
            <v>内直接輸入</v>
          </cell>
          <cell r="I12">
            <v>0</v>
          </cell>
          <cell r="L12">
            <v>0</v>
          </cell>
        </row>
        <row r="13">
          <cell r="D13" t="str">
            <v>完成品</v>
          </cell>
          <cell r="F13" t="str">
            <v>内間接輸入</v>
          </cell>
          <cell r="I13">
            <v>0</v>
          </cell>
          <cell r="L13">
            <v>0</v>
          </cell>
        </row>
        <row r="14">
          <cell r="E14" t="str">
            <v>内直接輸入</v>
          </cell>
          <cell r="I14">
            <v>0</v>
          </cell>
          <cell r="J14">
            <v>0</v>
          </cell>
          <cell r="K14">
            <v>0</v>
          </cell>
          <cell r="L14">
            <v>0</v>
          </cell>
          <cell r="M14">
            <v>0</v>
          </cell>
          <cell r="N14">
            <v>0</v>
          </cell>
          <cell r="O14">
            <v>0</v>
          </cell>
        </row>
        <row r="15">
          <cell r="C15" t="str">
            <v>　　</v>
          </cell>
          <cell r="F15" t="str">
            <v>内直接輸入</v>
          </cell>
          <cell r="I15">
            <v>0</v>
          </cell>
          <cell r="L15">
            <v>0</v>
          </cell>
        </row>
        <row r="16">
          <cell r="D16" t="str">
            <v>総合計</v>
          </cell>
          <cell r="F16" t="str">
            <v>内間接輸入</v>
          </cell>
          <cell r="I16">
            <v>0</v>
          </cell>
          <cell r="L16">
            <v>0</v>
          </cell>
        </row>
        <row r="17">
          <cell r="E17" t="str">
            <v>直接輸入</v>
          </cell>
          <cell r="I17">
            <v>0</v>
          </cell>
          <cell r="J17">
            <v>0</v>
          </cell>
          <cell r="K17">
            <v>0</v>
          </cell>
          <cell r="L17">
            <v>0</v>
          </cell>
          <cell r="M17">
            <v>0</v>
          </cell>
          <cell r="N17">
            <v>0</v>
          </cell>
          <cell r="O17">
            <v>0</v>
          </cell>
        </row>
        <row r="18">
          <cell r="E18" t="str">
            <v>間接輸入</v>
          </cell>
          <cell r="F18" t="str">
            <v>内直接輸入</v>
          </cell>
          <cell r="I18">
            <v>0</v>
          </cell>
          <cell r="L18">
            <v>0</v>
          </cell>
        </row>
        <row r="19">
          <cell r="D19" t="str">
            <v xml:space="preserve"> 購入合計</v>
          </cell>
          <cell r="F19" t="str">
            <v>内間接輸入</v>
          </cell>
          <cell r="I19">
            <v>0</v>
          </cell>
          <cell r="L19">
            <v>0</v>
          </cell>
        </row>
        <row r="20">
          <cell r="D20" t="str">
            <v>輸入比率　A</v>
          </cell>
          <cell r="E20" t="str">
            <v>完成品</v>
          </cell>
          <cell r="I20">
            <v>0</v>
          </cell>
          <cell r="J20">
            <v>0</v>
          </cell>
          <cell r="K20">
            <v>0</v>
          </cell>
          <cell r="L20">
            <v>0</v>
          </cell>
          <cell r="M20">
            <v>0</v>
          </cell>
          <cell r="N20">
            <v>0</v>
          </cell>
          <cell r="O20">
            <v>0</v>
          </cell>
        </row>
        <row r="21">
          <cell r="F21" t="str">
            <v>内直接輸入</v>
          </cell>
          <cell r="I21">
            <v>0</v>
          </cell>
          <cell r="L21">
            <v>0</v>
          </cell>
        </row>
        <row r="22">
          <cell r="D22" t="str">
            <v>輸入比率　B</v>
          </cell>
          <cell r="F22" t="str">
            <v>内間接輸入</v>
          </cell>
          <cell r="I22">
            <v>0</v>
          </cell>
          <cell r="L22">
            <v>0</v>
          </cell>
        </row>
        <row r="23">
          <cell r="D23" t="str">
            <v>輸入比率（％）</v>
          </cell>
          <cell r="I23" t="e">
            <v>#DIV/0!</v>
          </cell>
          <cell r="J23" t="e">
            <v>#DIV/0!</v>
          </cell>
          <cell r="K23" t="e">
            <v>#DIV/0!</v>
          </cell>
          <cell r="L23" t="e">
            <v>#DIV/0!</v>
          </cell>
          <cell r="M23" t="e">
            <v>#DIV/0!</v>
          </cell>
          <cell r="N23" t="e">
            <v>#DIV/0!</v>
          </cell>
        </row>
        <row r="24">
          <cell r="D24" t="str">
            <v>原低額</v>
          </cell>
          <cell r="I24" t="str">
            <v>－</v>
          </cell>
          <cell r="L24" t="str">
            <v>－</v>
          </cell>
          <cell r="O24" t="str">
            <v>－</v>
          </cell>
        </row>
        <row r="25">
          <cell r="D25" t="str">
            <v>注） 輸入比率＝（輸入合計－起業費輸入）／購入合計×100</v>
          </cell>
          <cell r="E25" t="str">
            <v>（注）１：完成品輸入には、外国から輸入したものに当社で付加価値を付けずに単体で外販するものを記入</v>
          </cell>
        </row>
        <row r="26">
          <cell r="D26" t="str">
            <v xml:space="preserve">      完成品とは、外国より輸入したものに当社では何ら付加価値をつけずに単体で外販するものをいう。</v>
          </cell>
          <cell r="E26" t="str">
            <v xml:space="preserve"> 　   2：輸入比率 A＝（輸入総合計－起業費輸入）／購入合計×100   購入合計は資材計画の購入に一致のこと</v>
          </cell>
        </row>
        <row r="27">
          <cell r="D27" t="str">
            <v xml:space="preserve">  ＊為替レートは00-12-18付本経通知「01年度 年度計画用 為替レートの件」による。</v>
          </cell>
          <cell r="E27" t="str">
            <v xml:space="preserve">      3：輸入比率 B＝一般資材輸入／（購入合計－完成品輸入）×100</v>
          </cell>
        </row>
        <row r="28">
          <cell r="C28" t="str">
            <v>【増減要因説明】</v>
          </cell>
          <cell r="E28" t="str">
            <v xml:space="preserve"> 　   4：96年度左上段□内には中間フォロー値、98年度左上段□内には中期計画値を記入</v>
          </cell>
        </row>
        <row r="31">
          <cell r="C31" t="str">
            <v>2：完成品輸入計画内訳表</v>
          </cell>
        </row>
        <row r="32">
          <cell r="V32" t="str">
            <v>（百万円：千台）</v>
          </cell>
        </row>
        <row r="33">
          <cell r="E33" t="str">
            <v>直間</v>
          </cell>
          <cell r="F33" t="str">
            <v>製造</v>
          </cell>
          <cell r="I33" t="str">
            <v>　　96年度　見込み</v>
          </cell>
          <cell r="O33" t="str">
            <v>　　97年度　計画</v>
          </cell>
          <cell r="U33" t="str">
            <v>　98年度計画</v>
          </cell>
        </row>
        <row r="34">
          <cell r="D34" t="str">
            <v>機種</v>
          </cell>
          <cell r="E34" t="str">
            <v>区分</v>
          </cell>
          <cell r="F34" t="str">
            <v>会社</v>
          </cell>
          <cell r="G34" t="str">
            <v xml:space="preserve">    商社</v>
          </cell>
          <cell r="I34" t="str">
            <v xml:space="preserve"> 　　126上</v>
          </cell>
          <cell r="K34" t="str">
            <v>　　126下</v>
          </cell>
          <cell r="M34" t="str">
            <v>計　A</v>
          </cell>
          <cell r="O34" t="str">
            <v xml:space="preserve"> 　　127上</v>
          </cell>
          <cell r="Q34" t="str">
            <v>　　127下</v>
          </cell>
          <cell r="S34" t="str">
            <v>計　B</v>
          </cell>
          <cell r="U34" t="str">
            <v xml:space="preserve"> 　　     C</v>
          </cell>
        </row>
        <row r="39">
          <cell r="B39" t="str">
            <v>（２）主要輸入品目</v>
          </cell>
        </row>
        <row r="40">
          <cell r="S40" t="str">
            <v>（単位：百万円）</v>
          </cell>
        </row>
        <row r="41">
          <cell r="E41" t="str">
            <v>輸入先</v>
          </cell>
          <cell r="F41" t="str">
            <v>直間</v>
          </cell>
          <cell r="G41" t="str">
            <v>新</v>
          </cell>
          <cell r="H41" t="str">
            <v>東</v>
          </cell>
          <cell r="J41" t="str">
            <v>00年度見込</v>
          </cell>
          <cell r="N41" t="str">
            <v>01年度計画</v>
          </cell>
          <cell r="Q41" t="str">
            <v>02年度</v>
          </cell>
        </row>
        <row r="42">
          <cell r="C42" t="str">
            <v>品名</v>
          </cell>
          <cell r="E42" t="str">
            <v>（メーカ名、</v>
          </cell>
          <cell r="F42" t="str">
            <v>区分</v>
          </cell>
          <cell r="G42" t="str">
            <v>規</v>
          </cell>
          <cell r="H42" t="str">
            <v>ｱｼﾞｱ</v>
          </cell>
          <cell r="I42" t="str">
            <v>輸入額</v>
          </cell>
          <cell r="K42" t="str">
            <v>下期輸入</v>
          </cell>
          <cell r="M42" t="str">
            <v>輸入額</v>
          </cell>
          <cell r="O42" t="str">
            <v>輸入原低額</v>
          </cell>
          <cell r="Q42" t="str">
            <v>予想</v>
          </cell>
          <cell r="R42" t="str">
            <v>特記事項</v>
          </cell>
        </row>
        <row r="43">
          <cell r="E43" t="str">
            <v>国名）</v>
          </cell>
          <cell r="F43" t="str">
            <v>(注)</v>
          </cell>
          <cell r="G43" t="str">
            <v>(注)</v>
          </cell>
          <cell r="H43" t="str">
            <v>(注)</v>
          </cell>
          <cell r="I43" t="str">
            <v>計</v>
          </cell>
          <cell r="J43" t="str">
            <v>下期</v>
          </cell>
          <cell r="K43" t="str">
            <v>原低額</v>
          </cell>
          <cell r="L43" t="str">
            <v>計</v>
          </cell>
          <cell r="M43" t="str">
            <v>上</v>
          </cell>
          <cell r="N43" t="str">
            <v>下</v>
          </cell>
          <cell r="O43" t="str">
            <v>上</v>
          </cell>
          <cell r="P43" t="str">
            <v>下</v>
          </cell>
          <cell r="Q43" t="str">
            <v>輸入額</v>
          </cell>
        </row>
        <row r="44">
          <cell r="L44">
            <v>0</v>
          </cell>
        </row>
        <row r="45">
          <cell r="B45" t="str">
            <v>一</v>
          </cell>
          <cell r="L45">
            <v>0</v>
          </cell>
        </row>
        <row r="46">
          <cell r="B46" t="str">
            <v>般</v>
          </cell>
          <cell r="E46" t="str">
            <v>合計</v>
          </cell>
          <cell r="L46">
            <v>0</v>
          </cell>
        </row>
        <row r="47">
          <cell r="B47" t="str">
            <v>資</v>
          </cell>
          <cell r="L47">
            <v>0</v>
          </cell>
        </row>
        <row r="48">
          <cell r="B48" t="str">
            <v>材</v>
          </cell>
          <cell r="E48" t="str">
            <v>(注)1：数値表における完成品輸入の明細（左上段：台数、右下段：金額）を記載</v>
          </cell>
          <cell r="L48">
            <v>0</v>
          </cell>
        </row>
        <row r="49">
          <cell r="E49" t="str">
            <v xml:space="preserve"> 　  2：ｺﾝﾌﾟﾚｯｻは完成品として記入</v>
          </cell>
          <cell r="L49">
            <v>0</v>
          </cell>
        </row>
        <row r="50">
          <cell r="L50">
            <v>0</v>
          </cell>
        </row>
        <row r="51">
          <cell r="L51">
            <v>0</v>
          </cell>
        </row>
        <row r="52">
          <cell r="C52" t="str">
            <v>3：製造部（機種）別輸入額及び輸入比率</v>
          </cell>
          <cell r="L52">
            <v>0</v>
          </cell>
        </row>
        <row r="53">
          <cell r="L53">
            <v>0</v>
          </cell>
          <cell r="U53" t="str">
            <v>（百万円：左肩％）</v>
          </cell>
        </row>
        <row r="54">
          <cell r="D54" t="str">
            <v>製造部</v>
          </cell>
          <cell r="E54" t="str">
            <v>　A B</v>
          </cell>
          <cell r="F54" t="str">
            <v>　　96年度　見込み</v>
          </cell>
          <cell r="L54" t="str">
            <v>　　97年度　計画</v>
          </cell>
          <cell r="R54" t="str">
            <v>　98年度計画</v>
          </cell>
          <cell r="T54" t="str">
            <v>　　伸長率 %</v>
          </cell>
        </row>
        <row r="55">
          <cell r="D55" t="str">
            <v>（機種）</v>
          </cell>
          <cell r="E55" t="str">
            <v>　区分</v>
          </cell>
          <cell r="F55" t="str">
            <v xml:space="preserve"> 　　126上</v>
          </cell>
          <cell r="H55" t="str">
            <v>　　126下</v>
          </cell>
          <cell r="J55" t="str">
            <v>計　A</v>
          </cell>
          <cell r="L55" t="str">
            <v xml:space="preserve"> 　　127上</v>
          </cell>
          <cell r="N55" t="str">
            <v>　　127下</v>
          </cell>
          <cell r="P55" t="str">
            <v>計　B</v>
          </cell>
          <cell r="R55" t="str">
            <v xml:space="preserve"> 　　     C</v>
          </cell>
          <cell r="T55" t="str">
            <v xml:space="preserve">  B/A</v>
          </cell>
          <cell r="U55" t="str">
            <v xml:space="preserve">  C/B</v>
          </cell>
        </row>
        <row r="56">
          <cell r="E56" t="str">
            <v>A</v>
          </cell>
          <cell r="L56">
            <v>0</v>
          </cell>
        </row>
        <row r="57">
          <cell r="L57">
            <v>0</v>
          </cell>
        </row>
        <row r="58">
          <cell r="E58" t="str">
            <v>B</v>
          </cell>
          <cell r="L58">
            <v>0</v>
          </cell>
        </row>
        <row r="59">
          <cell r="L59">
            <v>0</v>
          </cell>
        </row>
        <row r="60">
          <cell r="E60" t="str">
            <v>A</v>
          </cell>
          <cell r="L60">
            <v>0</v>
          </cell>
        </row>
        <row r="61">
          <cell r="L61">
            <v>0</v>
          </cell>
        </row>
        <row r="62">
          <cell r="E62" t="str">
            <v>B</v>
          </cell>
          <cell r="L62">
            <v>0</v>
          </cell>
        </row>
        <row r="63">
          <cell r="B63" t="str">
            <v>完</v>
          </cell>
          <cell r="L63">
            <v>0</v>
          </cell>
        </row>
        <row r="64">
          <cell r="B64" t="str">
            <v>成</v>
          </cell>
          <cell r="E64" t="str">
            <v>A</v>
          </cell>
          <cell r="L64">
            <v>0</v>
          </cell>
        </row>
        <row r="65">
          <cell r="B65" t="str">
            <v>品</v>
          </cell>
          <cell r="L65">
            <v>0</v>
          </cell>
        </row>
        <row r="66">
          <cell r="E66" t="str">
            <v>B</v>
          </cell>
          <cell r="L66">
            <v>0</v>
          </cell>
        </row>
        <row r="67">
          <cell r="L67">
            <v>0</v>
          </cell>
        </row>
        <row r="68">
          <cell r="E68" t="str">
            <v>A</v>
          </cell>
          <cell r="L68">
            <v>0</v>
          </cell>
        </row>
        <row r="69">
          <cell r="L69">
            <v>0</v>
          </cell>
        </row>
        <row r="70">
          <cell r="C70" t="str">
            <v>（注）「直･間区分」には、直輸＝直  間輸＝間と記入ください。</v>
          </cell>
          <cell r="E70" t="str">
            <v>B</v>
          </cell>
        </row>
        <row r="71">
          <cell r="C71" t="str">
            <v>　　　「新規」の欄には、新規輸入分について 「○」 を記入ください。</v>
          </cell>
        </row>
        <row r="72">
          <cell r="C72" t="str">
            <v>　　　「東アジア」の欄には、東アジアPROJECT 対応案件について 「○」 を記入ください。</v>
          </cell>
          <cell r="E72" t="str">
            <v>A</v>
          </cell>
        </row>
        <row r="74">
          <cell r="E74" t="str">
            <v>B</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ご提案"/>
      <sheetName val="ご提案_電気温水器"/>
      <sheetName val="ご提案T"/>
      <sheetName val="ご提案_電気温水器T"/>
      <sheetName val="お天気リンクAI削減額"/>
      <sheetName val="トータルコスト差"/>
      <sheetName val="各種料金単価表"/>
      <sheetName val="選択エコキュート"/>
      <sheetName val="選択電気温水器"/>
      <sheetName val="選択地域"/>
      <sheetName val="ワーク"/>
      <sheetName val="エコキュート"/>
      <sheetName val="電気温水器"/>
      <sheetName val="近隣都市_水温気温"/>
      <sheetName val="消費電力とガス使用量_給湯以外"/>
      <sheetName val="エコキュート機種変数"/>
      <sheetName val="電気温水器機種変数"/>
      <sheetName val="電気_ガス料金表"/>
      <sheetName val="オール電化割引"/>
      <sheetName val="比較対象形名"/>
      <sheetName val="使用人数"/>
      <sheetName val="夜間時間"/>
      <sheetName val="日数"/>
      <sheetName val="光熱費"/>
      <sheetName val="トータルコスト"/>
      <sheetName val="LC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16">
          <cell r="N16">
            <v>25335</v>
          </cell>
        </row>
        <row r="20">
          <cell r="N20">
            <v>96079</v>
          </cell>
        </row>
        <row r="24">
          <cell r="N24">
            <v>127826</v>
          </cell>
        </row>
      </sheetData>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ご提案"/>
      <sheetName val="ご提案_電気温水器"/>
      <sheetName val="ご提案T"/>
      <sheetName val="ご提案_電気温水器T"/>
      <sheetName val="お天気リンクAI削減額"/>
      <sheetName val="トータルコスト差"/>
      <sheetName val="各種料金単価表"/>
      <sheetName val="選択エコキュート"/>
      <sheetName val="選択電気温水器"/>
      <sheetName val="選択地域"/>
      <sheetName val="ワーク"/>
      <sheetName val="エコキュート"/>
      <sheetName val="電気温水器"/>
      <sheetName val="近隣都市_水温気温"/>
      <sheetName val="消費電力とガス使用量_給湯以外"/>
      <sheetName val="エコキュート機種変数"/>
      <sheetName val="電気温水器機種変数"/>
      <sheetName val="電気_ガス料金表"/>
      <sheetName val="オール電化割引"/>
      <sheetName val="比較対象形名"/>
      <sheetName val="使用人数"/>
      <sheetName val="夜間時間"/>
      <sheetName val="日数"/>
      <sheetName val="光熱費"/>
      <sheetName val="トータルコスト"/>
      <sheetName val="LC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PRINT"/>
      <sheetName val="AREA DATA"/>
      <sheetName val="ｴﾘｱ別週DATA"/>
    </sheetNames>
    <sheetDataSet>
      <sheetData sheetId="0"/>
      <sheetData sheetId="1">
        <row r="19">
          <cell r="P19">
            <v>13.47126436781609</v>
          </cell>
        </row>
      </sheetData>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電"/>
      <sheetName val="KEITABLE"/>
      <sheetName val="Table"/>
      <sheetName val="限度予算一覧"/>
      <sheetName val="リスト"/>
      <sheetName val="ＦＣＰＬ"/>
      <sheetName val="Sheet1"/>
      <sheetName val="た"/>
      <sheetName val="C0A10Z01"/>
      <sheetName val="C0B10Z01"/>
      <sheetName val="Budget"/>
      <sheetName val="出向一時金ﾃﾞｰﾀ"/>
      <sheetName val="レート"/>
      <sheetName val="サマリー版"/>
      <sheetName val="P93 Nov06"/>
      <sheetName val="P93 Oct06"/>
      <sheetName val="P93 Sept06"/>
      <sheetName val="基本データ"/>
      <sheetName val="131期-10K"/>
      <sheetName val="各部目標"/>
      <sheetName val="単価一覧"/>
      <sheetName val="自装稼動率の妥当性"/>
      <sheetName val="加外工臨部品"/>
      <sheetName val="ﾊｰﾄﾞ"/>
      <sheetName val="輸入計画"/>
      <sheetName val="ＬＮ静岡"/>
      <sheetName val="CP30 Jan07"/>
      <sheetName val="N-SYOKYA"/>
      <sheetName val="Source"/>
      <sheetName val="温度5601 分布ﾃﾞｰﾀ"/>
      <sheetName val="温度580 分布ﾃﾞｰﾀ"/>
      <sheetName val="温度600 分布ﾃﾞｰﾀ"/>
      <sheetName val="ReportInternal"/>
      <sheetName val="修正0926"/>
      <sheetName val="Table1"/>
      <sheetName val="Table2"/>
      <sheetName val="P93_Nov06"/>
      <sheetName val="P93_Oct06"/>
      <sheetName val="P93_Sept06"/>
      <sheetName val="PL中･和"/>
      <sheetName val="Sheet2"/>
      <sheetName val="色別販売予測"/>
      <sheetName val="ﾘｽﾄ"/>
    </sheetNames>
    <sheetDataSet>
      <sheetData sheetId="0" refreshError="1">
        <row r="8">
          <cell r="D8">
            <v>5418</v>
          </cell>
          <cell r="E8">
            <v>28820</v>
          </cell>
          <cell r="F8">
            <v>5581</v>
          </cell>
          <cell r="J8">
            <v>433</v>
          </cell>
          <cell r="K8">
            <v>220</v>
          </cell>
          <cell r="L8">
            <v>0</v>
          </cell>
          <cell r="N8">
            <v>167</v>
          </cell>
        </row>
        <row r="9">
          <cell r="D9">
            <v>1144</v>
          </cell>
          <cell r="E9">
            <v>7094</v>
          </cell>
          <cell r="F9">
            <v>926</v>
          </cell>
        </row>
        <row r="10">
          <cell r="D10">
            <v>4274</v>
          </cell>
          <cell r="E10">
            <v>21726</v>
          </cell>
          <cell r="F10">
            <v>4655</v>
          </cell>
          <cell r="J10">
            <v>433</v>
          </cell>
          <cell r="K10">
            <v>220</v>
          </cell>
          <cell r="L10">
            <v>0</v>
          </cell>
          <cell r="N10">
            <v>167</v>
          </cell>
        </row>
        <row r="11">
          <cell r="D11">
            <v>579</v>
          </cell>
          <cell r="E11">
            <v>6972</v>
          </cell>
          <cell r="F11">
            <v>1460</v>
          </cell>
        </row>
        <row r="12">
          <cell r="D12">
            <v>3695</v>
          </cell>
          <cell r="E12">
            <v>14754</v>
          </cell>
          <cell r="F12">
            <v>3195</v>
          </cell>
          <cell r="J12">
            <v>433</v>
          </cell>
          <cell r="K12">
            <v>220</v>
          </cell>
          <cell r="L12">
            <v>0</v>
          </cell>
          <cell r="N12">
            <v>167</v>
          </cell>
        </row>
        <row r="13">
          <cell r="D13">
            <v>2623</v>
          </cell>
          <cell r="E13">
            <v>8877</v>
          </cell>
          <cell r="F13">
            <v>1947</v>
          </cell>
          <cell r="J13">
            <v>370</v>
          </cell>
          <cell r="K13">
            <v>182</v>
          </cell>
          <cell r="L13">
            <v>0</v>
          </cell>
          <cell r="N13">
            <v>133</v>
          </cell>
        </row>
        <row r="14">
          <cell r="D14">
            <v>47</v>
          </cell>
          <cell r="E14">
            <v>266</v>
          </cell>
          <cell r="F14">
            <v>68</v>
          </cell>
          <cell r="J14">
            <v>23</v>
          </cell>
          <cell r="K14">
            <v>4</v>
          </cell>
          <cell r="L14">
            <v>29</v>
          </cell>
          <cell r="N14">
            <v>11</v>
          </cell>
        </row>
        <row r="15">
          <cell r="F15">
            <v>0</v>
          </cell>
        </row>
        <row r="16">
          <cell r="F16">
            <v>0</v>
          </cell>
        </row>
        <row r="17">
          <cell r="D17">
            <v>-18</v>
          </cell>
          <cell r="E17">
            <v>288</v>
          </cell>
          <cell r="F17">
            <v>49</v>
          </cell>
          <cell r="J17">
            <v>13</v>
          </cell>
          <cell r="K17">
            <v>1</v>
          </cell>
          <cell r="L17">
            <v>40</v>
          </cell>
          <cell r="N17">
            <v>-7</v>
          </cell>
        </row>
        <row r="18">
          <cell r="D18">
            <v>1043</v>
          </cell>
          <cell r="E18">
            <v>5323</v>
          </cell>
          <cell r="F18">
            <v>1131</v>
          </cell>
          <cell r="J18">
            <v>27</v>
          </cell>
          <cell r="K18">
            <v>33</v>
          </cell>
          <cell r="L18">
            <v>-69</v>
          </cell>
          <cell r="N18">
            <v>30</v>
          </cell>
        </row>
        <row r="19">
          <cell r="D19">
            <v>156</v>
          </cell>
          <cell r="E19">
            <v>153</v>
          </cell>
          <cell r="F19">
            <v>46</v>
          </cell>
        </row>
        <row r="20">
          <cell r="D20">
            <v>246</v>
          </cell>
          <cell r="E20">
            <v>583</v>
          </cell>
          <cell r="F20">
            <v>139</v>
          </cell>
          <cell r="J20">
            <v>0</v>
          </cell>
          <cell r="K20">
            <v>4</v>
          </cell>
          <cell r="L20">
            <v>0</v>
          </cell>
          <cell r="N20">
            <v>50</v>
          </cell>
        </row>
        <row r="21">
          <cell r="D21">
            <v>266</v>
          </cell>
          <cell r="E21">
            <v>493</v>
          </cell>
          <cell r="F21">
            <v>123</v>
          </cell>
          <cell r="J21">
            <v>0</v>
          </cell>
          <cell r="K21">
            <v>0</v>
          </cell>
          <cell r="L21">
            <v>1</v>
          </cell>
          <cell r="N21">
            <v>8</v>
          </cell>
        </row>
        <row r="22">
          <cell r="D22">
            <v>17</v>
          </cell>
          <cell r="E22">
            <v>11</v>
          </cell>
          <cell r="F22">
            <v>7</v>
          </cell>
          <cell r="J22">
            <v>20</v>
          </cell>
        </row>
        <row r="23">
          <cell r="D23">
            <v>139</v>
          </cell>
          <cell r="E23">
            <v>309</v>
          </cell>
          <cell r="F23">
            <v>149</v>
          </cell>
          <cell r="J23">
            <v>0</v>
          </cell>
          <cell r="K23">
            <v>4</v>
          </cell>
          <cell r="L23">
            <v>91</v>
          </cell>
        </row>
        <row r="24">
          <cell r="D24">
            <v>15</v>
          </cell>
          <cell r="E24">
            <v>57</v>
          </cell>
          <cell r="F24">
            <v>15</v>
          </cell>
          <cell r="J24">
            <v>1</v>
          </cell>
          <cell r="K24">
            <v>1</v>
          </cell>
          <cell r="L24">
            <v>0</v>
          </cell>
          <cell r="N24">
            <v>1</v>
          </cell>
        </row>
        <row r="25">
          <cell r="D25">
            <v>10</v>
          </cell>
          <cell r="E25">
            <v>85</v>
          </cell>
          <cell r="F25">
            <v>29</v>
          </cell>
          <cell r="J25">
            <v>0</v>
          </cell>
          <cell r="K25">
            <v>0</v>
          </cell>
          <cell r="L25">
            <v>-115</v>
          </cell>
          <cell r="N25">
            <v>12</v>
          </cell>
        </row>
        <row r="26">
          <cell r="D26">
            <v>39</v>
          </cell>
          <cell r="E26">
            <v>102</v>
          </cell>
          <cell r="F26">
            <v>22</v>
          </cell>
          <cell r="J26">
            <v>3</v>
          </cell>
          <cell r="K26">
            <v>1</v>
          </cell>
          <cell r="L26">
            <v>0</v>
          </cell>
          <cell r="N26">
            <v>1</v>
          </cell>
        </row>
        <row r="27">
          <cell r="D27">
            <v>888</v>
          </cell>
          <cell r="E27">
            <v>1793</v>
          </cell>
          <cell r="F27">
            <v>530</v>
          </cell>
          <cell r="J27">
            <v>24</v>
          </cell>
          <cell r="K27">
            <v>10</v>
          </cell>
          <cell r="L27">
            <v>-23</v>
          </cell>
          <cell r="N27">
            <v>72</v>
          </cell>
        </row>
        <row r="28">
          <cell r="D28">
            <v>-28</v>
          </cell>
          <cell r="E28">
            <v>-111</v>
          </cell>
          <cell r="F28">
            <v>23</v>
          </cell>
          <cell r="J28">
            <v>11</v>
          </cell>
          <cell r="K28">
            <v>-6</v>
          </cell>
          <cell r="L28">
            <v>0</v>
          </cell>
          <cell r="N28">
            <v>2</v>
          </cell>
        </row>
        <row r="29">
          <cell r="D29">
            <v>183</v>
          </cell>
          <cell r="E29">
            <v>3641</v>
          </cell>
          <cell r="F29">
            <v>578</v>
          </cell>
          <cell r="J29">
            <v>-8</v>
          </cell>
          <cell r="K29">
            <v>29</v>
          </cell>
          <cell r="L29">
            <v>-46</v>
          </cell>
          <cell r="N29">
            <v>-44</v>
          </cell>
        </row>
        <row r="30">
          <cell r="D30">
            <v>127</v>
          </cell>
          <cell r="E30">
            <v>531</v>
          </cell>
          <cell r="F30">
            <v>115</v>
          </cell>
          <cell r="J30">
            <v>8</v>
          </cell>
          <cell r="K30">
            <v>0</v>
          </cell>
          <cell r="L30">
            <v>0</v>
          </cell>
          <cell r="N30">
            <v>5</v>
          </cell>
        </row>
        <row r="31">
          <cell r="D31">
            <v>80</v>
          </cell>
          <cell r="E31">
            <v>339</v>
          </cell>
          <cell r="F31">
            <v>74</v>
          </cell>
          <cell r="J31">
            <v>5</v>
          </cell>
          <cell r="K31">
            <v>0</v>
          </cell>
          <cell r="L31">
            <v>0</v>
          </cell>
          <cell r="N31">
            <v>1</v>
          </cell>
        </row>
        <row r="32">
          <cell r="D32">
            <v>169</v>
          </cell>
          <cell r="E32">
            <v>664</v>
          </cell>
          <cell r="F32">
            <v>311</v>
          </cell>
          <cell r="J32">
            <v>0</v>
          </cell>
          <cell r="K32">
            <v>0</v>
          </cell>
          <cell r="L32">
            <v>0</v>
          </cell>
          <cell r="N32">
            <v>9</v>
          </cell>
        </row>
        <row r="33">
          <cell r="D33">
            <v>-15</v>
          </cell>
          <cell r="E33">
            <v>0</v>
          </cell>
          <cell r="F33">
            <v>0</v>
          </cell>
          <cell r="J33">
            <v>0</v>
          </cell>
          <cell r="K33">
            <v>0</v>
          </cell>
          <cell r="L33">
            <v>0</v>
          </cell>
          <cell r="N33">
            <v>-1</v>
          </cell>
        </row>
        <row r="34">
          <cell r="D34">
            <v>361</v>
          </cell>
          <cell r="E34">
            <v>1534</v>
          </cell>
          <cell r="F34">
            <v>500</v>
          </cell>
          <cell r="J34">
            <v>13</v>
          </cell>
          <cell r="K34">
            <v>0</v>
          </cell>
          <cell r="L34">
            <v>0</v>
          </cell>
          <cell r="N34">
            <v>14</v>
          </cell>
        </row>
        <row r="35">
          <cell r="D35">
            <v>-178</v>
          </cell>
          <cell r="E35">
            <v>2107</v>
          </cell>
          <cell r="F35">
            <v>78</v>
          </cell>
          <cell r="J35">
            <v>-21</v>
          </cell>
          <cell r="K35">
            <v>29</v>
          </cell>
          <cell r="L35">
            <v>-46</v>
          </cell>
          <cell r="N35">
            <v>-58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sheetData sheetId="37"/>
      <sheetData sheetId="38"/>
      <sheetData sheetId="39" refreshError="1"/>
      <sheetData sheetId="40" refreshError="1"/>
      <sheetData sheetId="41" refreshError="1"/>
      <sheetData sheetId="4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プリント"/>
      <sheetName val="概要"/>
      <sheetName val="メーカー"/>
      <sheetName val="ベスト10"/>
      <sheetName val="気象情報"/>
      <sheetName val="当社台数"/>
      <sheetName val="他社台数"/>
      <sheetName val="モデル価格"/>
      <sheetName val="地区"/>
      <sheetName val="エリア月"/>
    </sheetNames>
    <sheetDataSet>
      <sheetData sheetId="0"/>
      <sheetData sheetId="1"/>
      <sheetData sheetId="2"/>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4" dT="2025-05-13T00:23:47.86" personId="{00000000-0000-0000-0000-000000000000}" id="{C8C3B474-B608-4112-A425-EC343FF4E707}">
    <text>★蓮原さまへ質問
東北エリアの型番「SRT-SK377UD」が寒冷地と同じ型番ですが問題ないでしょうか？</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mitsubishielectric.co.jp/home/ecocute/introduction/simulation/index.html" TargetMode="External"/><Relationship Id="rId1" Type="http://schemas.openxmlformats.org/officeDocument/2006/relationships/hyperlink" Target="https://www.mitsubishielectric.co.jp/home/ecocute/introduction/renew.html" TargetMode="External"/><Relationship Id="rId4"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CE3C-DE59-4D91-B012-1E7473ADCAFA}">
  <sheetPr codeName="Sheet1">
    <pageSetUpPr fitToPage="1"/>
  </sheetPr>
  <dimension ref="B3:U64"/>
  <sheetViews>
    <sheetView showGridLines="0" tabSelected="1" view="pageBreakPreview" zoomScale="85" zoomScaleNormal="75" zoomScaleSheetLayoutView="85" workbookViewId="0">
      <selection activeCell="D33" sqref="D33"/>
    </sheetView>
  </sheetViews>
  <sheetFormatPr defaultRowHeight="18.75"/>
  <cols>
    <col min="1" max="1" width="4.375" customWidth="1"/>
    <col min="2" max="2" width="1.75" customWidth="1"/>
    <col min="3" max="3" width="4.625" bestFit="1" customWidth="1"/>
    <col min="4" max="4" width="17.5" customWidth="1"/>
    <col min="5" max="5" width="5.5" bestFit="1" customWidth="1"/>
    <col min="6" max="6" width="12.875" customWidth="1"/>
    <col min="7" max="7" width="12.625" customWidth="1"/>
    <col min="8" max="8" width="6.5" customWidth="1"/>
    <col min="9" max="11" width="16.25" customWidth="1"/>
    <col min="12" max="14" width="9.5" customWidth="1"/>
    <col min="15" max="15" width="1.75" customWidth="1"/>
    <col min="16" max="16" width="9.5" customWidth="1"/>
    <col min="17" max="17" width="9.625" bestFit="1" customWidth="1"/>
    <col min="18" max="18" width="9.25" bestFit="1" customWidth="1"/>
    <col min="19" max="19" width="8.125" bestFit="1" customWidth="1"/>
  </cols>
  <sheetData>
    <row r="3" spans="18:21">
      <c r="R3" t="s">
        <v>0</v>
      </c>
    </row>
    <row r="6" spans="18:21" ht="18.75" customHeight="1">
      <c r="R6" s="431" t="s">
        <v>1</v>
      </c>
      <c r="S6" s="432"/>
      <c r="T6" s="432"/>
      <c r="U6" s="433"/>
    </row>
    <row r="7" spans="18:21" ht="18.75" customHeight="1">
      <c r="R7" s="434"/>
      <c r="S7" s="435"/>
      <c r="T7" s="435"/>
      <c r="U7" s="436"/>
    </row>
    <row r="10" spans="18:21">
      <c r="S10" s="4"/>
    </row>
    <row r="31" spans="3:17" ht="19.5" thickBot="1">
      <c r="C31" s="5"/>
      <c r="D31" s="2"/>
      <c r="E31" s="2"/>
      <c r="F31" s="2"/>
      <c r="G31" s="2"/>
      <c r="H31" s="2"/>
      <c r="I31" s="2"/>
      <c r="J31" s="2"/>
      <c r="K31" s="2"/>
      <c r="L31" s="452"/>
      <c r="M31" s="452"/>
      <c r="N31" s="452"/>
      <c r="P31" s="2"/>
    </row>
    <row r="32" spans="3:17" s="1" customFormat="1" ht="36" customHeight="1" thickTop="1" thickBot="1">
      <c r="C32" s="214" t="s">
        <v>137</v>
      </c>
      <c r="D32" s="213" t="s">
        <v>269</v>
      </c>
      <c r="E32" s="450" t="s">
        <v>2</v>
      </c>
      <c r="F32" s="445" t="s">
        <v>139</v>
      </c>
      <c r="G32" s="445" t="s">
        <v>3</v>
      </c>
      <c r="H32" s="447" t="s">
        <v>4</v>
      </c>
      <c r="I32" s="447"/>
      <c r="J32" s="445" t="s">
        <v>5</v>
      </c>
      <c r="K32" s="448" t="s">
        <v>6</v>
      </c>
      <c r="L32" s="453" t="s">
        <v>7</v>
      </c>
      <c r="M32" s="454"/>
      <c r="N32" s="455"/>
      <c r="P32" s="172"/>
      <c r="Q32" s="164"/>
    </row>
    <row r="33" spans="3:21" s="1" customFormat="1" ht="36" customHeight="1" thickBot="1">
      <c r="C33" s="215" t="s">
        <v>138</v>
      </c>
      <c r="D33" s="212" t="s">
        <v>273</v>
      </c>
      <c r="E33" s="451"/>
      <c r="F33" s="446"/>
      <c r="G33" s="446"/>
      <c r="H33" s="15" t="s">
        <v>8</v>
      </c>
      <c r="I33" s="15" t="s">
        <v>9</v>
      </c>
      <c r="J33" s="446"/>
      <c r="K33" s="449"/>
      <c r="L33" s="171"/>
      <c r="M33" s="171"/>
      <c r="N33" s="219"/>
      <c r="P33" s="173"/>
    </row>
    <row r="34" spans="3:21" s="1" customFormat="1" ht="19.899999999999999" customHeight="1" thickTop="1" thickBot="1">
      <c r="C34" s="441" t="s">
        <v>11</v>
      </c>
      <c r="D34" s="175" t="s">
        <v>12</v>
      </c>
      <c r="E34" s="180">
        <f>IF(COUNTIF(D32,"*寒冷地*"),IF(COUNTIF(D33,"*370L*"),DATA!F8,DATA!F9),IF(COUNTIF(D33,"*370L*"),DATA!F4,DATA!F5))</f>
        <v>3.8</v>
      </c>
      <c r="F34" s="161">
        <v>550000</v>
      </c>
      <c r="G34" s="208" cm="1">
        <f t="array" ref="G34">_xlfn.XLOOKUP(1, (コスト参照!$2:$2=全国!$D$32) * (コスト参照!$3:$3=全国!$D$33), コスト参照!4:4)*10</f>
        <v>440000</v>
      </c>
      <c r="H34" s="11" t="str">
        <f>IF(COUNTIF(D32,"*寒冷地*"),IF(COUNTIF(D33,"*370L*"),DATA!G8,DATA!G9),IF(COUNTIF(D33,"*370L*"),DATA!G4,DATA!G5))</f>
        <v>○</v>
      </c>
      <c r="I34" s="12">
        <f>IF(COUNTIF(D32,"*寒冷地*"),IF(COUNTIF(D33,"*370L*"),DATA!H8,DATA!H9),IF(COUNTIF(D33,"*370L*"),DATA!H4,DATA!H5))</f>
        <v>-130000</v>
      </c>
      <c r="J34" s="163">
        <v>0</v>
      </c>
      <c r="K34" s="224">
        <f>F34+G34+I34+J34</f>
        <v>860000</v>
      </c>
      <c r="L34" s="11" t="str">
        <f>IF(COUNTIF(D32,"*寒冷地*"),IF(COUNTIF(D33,"*370L*"),DATA!I8,DATA!I9),IF(COUNTIF(D33,"*370L*"),DATA!I4,DATA!I5))</f>
        <v>〇</v>
      </c>
      <c r="M34" s="11" t="str">
        <f>IF(COUNTIF(D32,"*寒冷地*"),IF(COUNTIF(D33,"*370L*"),DATA!J8,DATA!J9),IF(COUNTIF(D33,"*370L*"),DATA!J4,DATA!J5))</f>
        <v>〇</v>
      </c>
      <c r="N34" s="220" t="str">
        <f>IF(COUNTIF(D32,"*寒冷地*"),IF(COUNTIF(D33,"*370L*"),DATA!K8,DATA!K9),IF(COUNTIF(D33,"*370L*"),DATA!K4,DATA!K5))</f>
        <v>〇</v>
      </c>
      <c r="P34" s="174"/>
    </row>
    <row r="35" spans="3:21" s="1" customFormat="1" ht="19.899999999999999" customHeight="1" thickTop="1" thickBot="1">
      <c r="C35" s="441"/>
      <c r="D35" s="176" t="s">
        <v>106</v>
      </c>
      <c r="E35" s="158">
        <f>IF(COUNTIF(D32,"*寒冷地*"),IF(COUNTIF(D33,"*370L*"),DATA!F10,DATA!F11),IF(COUNTIF(D33,"*370L*"),DATA!F6,DATA!F7))</f>
        <v>3.5</v>
      </c>
      <c r="F35" s="162">
        <v>450000</v>
      </c>
      <c r="G35" s="208" cm="1">
        <f t="array" ref="G35">_xlfn.XLOOKUP(1, (コスト参照!$2:$2=全国!$D$32) * (コスト参照!$3:$3=全国!$D$33), コスト参照!5:5)*10</f>
        <v>470000</v>
      </c>
      <c r="H35" s="13" t="str">
        <f>IF(COUNTIF(D32,"*寒冷地*"),IF(COUNTIF(D33,"*370L*"),DATA!G10,DATA!G11),IF(COUNTIF(D33,"*370L*"),DATA!G6,DATA!G7))</f>
        <v>○</v>
      </c>
      <c r="I35" s="191">
        <f>IF(COUNTIF(D32,"*寒冷地*"),IF(COUNTIF(D33,"*370L*"),DATA!H10,DATA!H11),IF(COUNTIF(D33,"*370L*"),DATA!H6,DATA!H7))</f>
        <v>-100000</v>
      </c>
      <c r="J35" s="163">
        <v>0</v>
      </c>
      <c r="K35" s="216">
        <f>F35+G35+I35+J35</f>
        <v>820000</v>
      </c>
      <c r="L35" s="217" t="str">
        <f>IF(COUNTIF(D32,"*寒冷地*"),IF(COUNTIF(D33,"*370L*"),DATA!I10,DATA!I11),IF(COUNTIF(D33,"*370L*"),DATA!I6,DATA!I7))</f>
        <v>×</v>
      </c>
      <c r="M35" s="217" t="str">
        <f>IF(COUNTIF(D32,"*寒冷地*"),IF(COUNTIF(D33,"*370L*"),DATA!J10,DATA!J11),IF(COUNTIF(D33,"*370L*"),DATA!J6,DATA!J7))</f>
        <v>×</v>
      </c>
      <c r="N35" s="218" t="str">
        <f>IF(COUNTIF(D32,"*寒冷地*"),IF(COUNTIF(D33,"*370L*"),DATA!K10,DATA!K11),IF(COUNTIF(D33,"*370L*"),DATA!K6,DATA!K7))</f>
        <v>〇</v>
      </c>
      <c r="P35" s="174"/>
    </row>
    <row r="36" spans="3:21" s="1" customFormat="1" ht="19.899999999999999" customHeight="1" thickBot="1">
      <c r="C36" s="442"/>
      <c r="D36" s="177" t="s">
        <v>205</v>
      </c>
      <c r="E36" s="9"/>
      <c r="F36" s="204">
        <v>0</v>
      </c>
      <c r="G36" s="6" cm="1">
        <f t="array" ref="G36">_xlfn.XLOOKUP(1, (コスト参照!$2:$2=全国!$D$32) * (コスト参照!$3:$3=全国!$D$33), コスト参照!6:6)*10</f>
        <v>460000</v>
      </c>
      <c r="H36" s="206" t="s">
        <v>18</v>
      </c>
      <c r="I36" s="14"/>
      <c r="J36" s="8"/>
      <c r="K36" s="225">
        <f>F36+G36+I36+J36</f>
        <v>460000</v>
      </c>
      <c r="L36" s="13" t="s">
        <v>18</v>
      </c>
      <c r="M36" s="13" t="s">
        <v>18</v>
      </c>
      <c r="N36" s="221" t="s">
        <v>15</v>
      </c>
      <c r="P36" s="174"/>
    </row>
    <row r="37" spans="3:21" s="1" customFormat="1" ht="19.899999999999999" customHeight="1" thickBot="1">
      <c r="C37" s="439" t="s">
        <v>19</v>
      </c>
      <c r="D37" s="178" t="s">
        <v>20</v>
      </c>
      <c r="E37" s="9"/>
      <c r="F37" s="204">
        <v>200000</v>
      </c>
      <c r="G37" s="6" cm="1">
        <f t="array" ref="G37">_xlfn.XLOOKUP(1, (コスト参照!$2:$2=全国!$D$32) * (コスト参照!$3:$3=全国!$D$33), コスト参照!7:7)*10</f>
        <v>890000</v>
      </c>
      <c r="H37" s="206" t="s">
        <v>18</v>
      </c>
      <c r="I37" s="8"/>
      <c r="J37" s="8"/>
      <c r="K37" s="225">
        <f t="shared" ref="K37:K38" si="0">F37+G37+I37+J37</f>
        <v>1090000</v>
      </c>
      <c r="L37" s="7" t="s">
        <v>18</v>
      </c>
      <c r="M37" s="7" t="s">
        <v>18</v>
      </c>
      <c r="N37" s="222" t="s">
        <v>15</v>
      </c>
      <c r="P37" s="174"/>
      <c r="Q37"/>
      <c r="U37" s="1" t="str" cm="1">
        <f t="array" ref="U37">_xlfn.XLOOKUP(1,(試算条件!$3:$3=全国!$D$32) * (試算条件!#REF!=全国!$D$33),試算条件!31:31,"",0,1)</f>
        <v/>
      </c>
    </row>
    <row r="38" spans="3:21" s="1" customFormat="1" ht="19.899999999999999" customHeight="1" thickBot="1">
      <c r="C38" s="440"/>
      <c r="D38" s="179" t="s">
        <v>21</v>
      </c>
      <c r="E38" s="10"/>
      <c r="F38" s="204">
        <v>100000</v>
      </c>
      <c r="G38" s="6" cm="1">
        <f t="array" ref="G38">_xlfn.XLOOKUP(1, (コスト参照!$2:$2=全国!$D$32) * (コスト参照!$3:$3=全国!$D$33), コスト参照!8:8)*10</f>
        <v>1420000</v>
      </c>
      <c r="H38" s="206" t="s">
        <v>18</v>
      </c>
      <c r="I38" s="8"/>
      <c r="J38" s="8"/>
      <c r="K38" s="225">
        <f t="shared" si="0"/>
        <v>1520000</v>
      </c>
      <c r="L38" s="7" t="s">
        <v>18</v>
      </c>
      <c r="M38" s="7" t="s">
        <v>18</v>
      </c>
      <c r="N38" s="222" t="s">
        <v>15</v>
      </c>
      <c r="P38" s="174"/>
      <c r="Q38"/>
    </row>
    <row r="39" spans="3:21" ht="19.899999999999999" customHeight="1" thickBot="1">
      <c r="C39" s="443" t="s">
        <v>22</v>
      </c>
      <c r="D39" s="444"/>
      <c r="E39" s="181"/>
      <c r="F39" s="205">
        <f>(787000+44000+13500)*50%</f>
        <v>422250</v>
      </c>
      <c r="G39" s="209" cm="1">
        <f t="array" ref="G39">_xlfn.XLOOKUP(1, (コスト参照!$2:$2=全国!$D$32) * (コスト参照!$3:$3=全国!$D$33), コスト参照!9:9)*10</f>
        <v>1700000</v>
      </c>
      <c r="H39" s="207" t="s">
        <v>18</v>
      </c>
      <c r="I39" s="17"/>
      <c r="J39" s="17"/>
      <c r="K39" s="226">
        <f>F39+G39+I39+J39</f>
        <v>2122250</v>
      </c>
      <c r="L39" s="16" t="s">
        <v>18</v>
      </c>
      <c r="M39" s="16" t="s">
        <v>18</v>
      </c>
      <c r="N39" s="223" t="s">
        <v>15</v>
      </c>
      <c r="P39" s="174"/>
    </row>
    <row r="40" spans="3:21" ht="19.5" thickTop="1"/>
    <row r="56" spans="2:16">
      <c r="B56" s="375" t="s">
        <v>206</v>
      </c>
      <c r="C56" s="374"/>
    </row>
    <row r="57" spans="2:16" ht="52.5" customHeight="1">
      <c r="B57" s="456" t="str" cm="1">
        <f t="array" ref="B57">_xlfn.XLOOKUP(1,(試算条件!$3:$3=全国!$D$32) * (試算条件!B31=全国!$D$33),試算条件!31:31,_xlfn.XLOOKUP(1,(試算条件!$3:$3=全国!$D$32) * (試算条件!B32=全国!$D$33),試算条件!32:32,"",0,1))</f>
        <v>［試算条件］JIS C 9220を名古屋エリア（標準地）の給水・外気温度に基づいて換算し、1日あたりの給湯使用量を4人世帯：約460L（40℃）と想定し、下記条件にて試算。エコキュートはSRT-S377U、SRT-V377、過去機種はSRT-P37UBで試算。電気料金は2025年1月時点の中部電力ミライズの「スマートライフプラン」の数値を使用（契約容量10kVA）。　都市ガス料金は東邦ガス（2025年1月調査）の数値を使用。基本料金1,588.88円、単価177.04円/㎥、単位発熱量45MJ/㎥で算出。　LPガス料金は一般財団法人日本エネルギー経済研究所 石油情報センター（2025年1月調査）を使用。基本料金1,973円、単価638.4円/㎥、単位発熱量100.5MJ/㎥で算出（使用量50㎥の料金で試算しています。）ランニングコストの目安は、季節や地域、運転モードの設定、ご利用状況、電力契約等により異なります。</v>
      </c>
      <c r="C57" s="457"/>
      <c r="D57" s="457"/>
      <c r="E57" s="457"/>
      <c r="F57" s="457"/>
      <c r="G57" s="457"/>
      <c r="H57" s="457"/>
      <c r="I57" s="457"/>
      <c r="J57" s="457"/>
      <c r="K57" s="457"/>
      <c r="L57" s="457"/>
      <c r="M57" s="457"/>
      <c r="N57" s="457"/>
      <c r="O57" s="457"/>
      <c r="P57" s="170"/>
    </row>
    <row r="60" spans="2:16">
      <c r="K60" s="437"/>
      <c r="L60" s="438"/>
      <c r="M60" s="438"/>
    </row>
    <row r="61" spans="2:16">
      <c r="K61" s="438"/>
      <c r="L61" s="438"/>
      <c r="M61" s="438"/>
    </row>
    <row r="62" spans="2:16">
      <c r="K62" s="438"/>
      <c r="L62" s="438"/>
      <c r="M62" s="438"/>
    </row>
    <row r="64" spans="2:16">
      <c r="L64" s="164"/>
      <c r="M64" s="164"/>
      <c r="N64" s="164"/>
      <c r="P64" s="164"/>
    </row>
  </sheetData>
  <mergeCells count="14">
    <mergeCell ref="R6:U7"/>
    <mergeCell ref="K60:M62"/>
    <mergeCell ref="C37:C38"/>
    <mergeCell ref="C34:C36"/>
    <mergeCell ref="C39:D39"/>
    <mergeCell ref="G32:G33"/>
    <mergeCell ref="F32:F33"/>
    <mergeCell ref="H32:I32"/>
    <mergeCell ref="K32:K33"/>
    <mergeCell ref="J32:J33"/>
    <mergeCell ref="E32:E33"/>
    <mergeCell ref="L31:N31"/>
    <mergeCell ref="L32:N32"/>
    <mergeCell ref="B57:O57"/>
  </mergeCells>
  <phoneticPr fontId="2"/>
  <conditionalFormatting sqref="D32:D33">
    <cfRule type="containsText" dxfId="1" priority="1" operator="containsText" text="460L">
      <formula>NOT(ISERROR(SEARCH("460L",D32)))</formula>
    </cfRule>
    <cfRule type="containsText" dxfId="0" priority="2" operator="containsText" text="370L">
      <formula>NOT(ISERROR(SEARCH("370L",D32)))</formula>
    </cfRule>
  </conditionalFormatting>
  <printOptions horizontalCentered="1" verticalCentered="1"/>
  <pageMargins left="0.19685039370078741" right="0" top="0.23622047244094491" bottom="0" header="0" footer="0"/>
  <pageSetup paperSize="9" scale="67" fitToHeight="0"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82A20500-E86F-41E9-886E-4E106020167F}">
          <x14:formula1>
            <xm:f>DATA!$A$3:$A$15</xm:f>
          </x14:formula1>
          <xm:sqref>D32</xm:sqref>
        </x14:dataValidation>
        <x14:dataValidation type="list" allowBlank="1" showInputMessage="1" showErrorMessage="1" xr:uid="{5590300D-3462-4D8B-B634-5FCC82C86BC6}">
          <x14:formula1>
            <xm:f>DATA!$B$3:$B$5</xm:f>
          </x14:formula1>
          <xm:sqref>D33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3A891-8528-4B85-A303-A6B19DA630BD}">
  <sheetPr codeName="Sheet3"/>
  <dimension ref="B2:AA23"/>
  <sheetViews>
    <sheetView zoomScaleNormal="100" workbookViewId="0">
      <selection activeCell="Q3" sqref="Q3"/>
    </sheetView>
  </sheetViews>
  <sheetFormatPr defaultColWidth="9" defaultRowHeight="15.75"/>
  <cols>
    <col min="1" max="1" width="1.875" style="2" customWidth="1"/>
    <col min="2" max="2" width="4.75" style="2" customWidth="1"/>
    <col min="3" max="3" width="15.125" style="2" customWidth="1"/>
    <col min="4" max="13" width="16.375" style="2" customWidth="1"/>
    <col min="14" max="17" width="15.875" style="2" bestFit="1" customWidth="1"/>
    <col min="18" max="27" width="16.375" style="2" customWidth="1"/>
    <col min="28" max="16384" width="9" style="2"/>
  </cols>
  <sheetData>
    <row r="2" spans="2:27" s="199" customFormat="1">
      <c r="D2" s="404" t="s">
        <v>136</v>
      </c>
      <c r="E2" s="404" t="s">
        <v>136</v>
      </c>
      <c r="F2" s="404" t="s">
        <v>117</v>
      </c>
      <c r="G2" s="404" t="s">
        <v>117</v>
      </c>
      <c r="H2" s="404" t="s">
        <v>118</v>
      </c>
      <c r="I2" s="404" t="s">
        <v>118</v>
      </c>
      <c r="J2" s="404" t="s">
        <v>115</v>
      </c>
      <c r="K2" s="404" t="s">
        <v>115</v>
      </c>
      <c r="L2" s="404" t="s">
        <v>116</v>
      </c>
      <c r="M2" s="404" t="s">
        <v>116</v>
      </c>
      <c r="N2" s="404" t="s">
        <v>269</v>
      </c>
      <c r="O2" s="404" t="s">
        <v>269</v>
      </c>
      <c r="P2" s="404" t="s">
        <v>270</v>
      </c>
      <c r="Q2" s="404" t="s">
        <v>270</v>
      </c>
      <c r="R2" s="404" t="s">
        <v>110</v>
      </c>
      <c r="S2" s="404" t="s">
        <v>110</v>
      </c>
      <c r="T2" s="404" t="s">
        <v>111</v>
      </c>
      <c r="U2" s="404" t="s">
        <v>111</v>
      </c>
      <c r="V2" s="404" t="s">
        <v>112</v>
      </c>
      <c r="W2" s="404" t="s">
        <v>112</v>
      </c>
      <c r="X2" s="404" t="s">
        <v>113</v>
      </c>
      <c r="Y2" s="404" t="s">
        <v>113</v>
      </c>
      <c r="Z2" s="404" t="s">
        <v>114</v>
      </c>
      <c r="AA2" s="404" t="s">
        <v>114</v>
      </c>
    </row>
    <row r="3" spans="2:27" s="199" customFormat="1">
      <c r="C3" s="200" t="s">
        <v>23</v>
      </c>
      <c r="D3" s="200" t="s">
        <v>14</v>
      </c>
      <c r="E3" s="200" t="s">
        <v>16</v>
      </c>
      <c r="F3" s="200" t="s">
        <v>14</v>
      </c>
      <c r="G3" s="200" t="s">
        <v>16</v>
      </c>
      <c r="H3" s="200" t="s">
        <v>14</v>
      </c>
      <c r="I3" s="200" t="s">
        <v>16</v>
      </c>
      <c r="J3" s="200" t="s">
        <v>14</v>
      </c>
      <c r="K3" s="200" t="s">
        <v>16</v>
      </c>
      <c r="L3" s="200" t="s">
        <v>14</v>
      </c>
      <c r="M3" s="200" t="s">
        <v>16</v>
      </c>
      <c r="N3" s="200" t="s">
        <v>14</v>
      </c>
      <c r="O3" s="200" t="s">
        <v>16</v>
      </c>
      <c r="P3" s="200" t="s">
        <v>14</v>
      </c>
      <c r="Q3" s="200" t="s">
        <v>16</v>
      </c>
      <c r="R3" s="200" t="s">
        <v>14</v>
      </c>
      <c r="S3" s="200" t="s">
        <v>16</v>
      </c>
      <c r="T3" s="200" t="s">
        <v>14</v>
      </c>
      <c r="U3" s="200" t="s">
        <v>16</v>
      </c>
      <c r="V3" s="200" t="s">
        <v>14</v>
      </c>
      <c r="W3" s="200" t="s">
        <v>16</v>
      </c>
      <c r="X3" s="200" t="s">
        <v>14</v>
      </c>
      <c r="Y3" s="200" t="s">
        <v>16</v>
      </c>
      <c r="Z3" s="200" t="s">
        <v>14</v>
      </c>
      <c r="AA3" s="200" t="s">
        <v>16</v>
      </c>
    </row>
    <row r="4" spans="2:27" s="199" customFormat="1">
      <c r="C4" s="200" t="s">
        <v>24</v>
      </c>
      <c r="D4" s="201">
        <f t="shared" ref="D4:AA4" si="0">ROUNDUP(D17,-2)</f>
        <v>72800</v>
      </c>
      <c r="E4" s="201">
        <f t="shared" si="0"/>
        <v>82400</v>
      </c>
      <c r="F4" s="201">
        <f t="shared" si="0"/>
        <v>59000</v>
      </c>
      <c r="G4" s="201">
        <f t="shared" si="0"/>
        <v>67000</v>
      </c>
      <c r="H4" s="201">
        <f t="shared" si="0"/>
        <v>60000</v>
      </c>
      <c r="I4" s="201">
        <f t="shared" si="0"/>
        <v>68000</v>
      </c>
      <c r="J4" s="201">
        <f t="shared" si="0"/>
        <v>45000</v>
      </c>
      <c r="K4" s="201">
        <f t="shared" si="0"/>
        <v>52000</v>
      </c>
      <c r="L4" s="201">
        <f>ROUNDUP(L17,-2)</f>
        <v>57000</v>
      </c>
      <c r="M4" s="201">
        <f t="shared" si="0"/>
        <v>65000</v>
      </c>
      <c r="N4" s="201">
        <f t="shared" si="0"/>
        <v>44000</v>
      </c>
      <c r="O4" s="201">
        <f t="shared" si="0"/>
        <v>49000</v>
      </c>
      <c r="P4" s="201">
        <f t="shared" ref="P4:Q4" si="1">ROUNDUP(P17,-2)</f>
        <v>47900</v>
      </c>
      <c r="Q4" s="201">
        <f t="shared" si="1"/>
        <v>54300</v>
      </c>
      <c r="R4" s="201">
        <f t="shared" si="0"/>
        <v>45000</v>
      </c>
      <c r="S4" s="201">
        <f t="shared" si="0"/>
        <v>51000</v>
      </c>
      <c r="T4" s="201">
        <f t="shared" si="0"/>
        <v>36000</v>
      </c>
      <c r="U4" s="201">
        <f t="shared" si="0"/>
        <v>41000</v>
      </c>
      <c r="V4" s="201">
        <f t="shared" si="0"/>
        <v>44000</v>
      </c>
      <c r="W4" s="201">
        <f t="shared" si="0"/>
        <v>50000</v>
      </c>
      <c r="X4" s="201">
        <f t="shared" si="0"/>
        <v>44000</v>
      </c>
      <c r="Y4" s="201">
        <f t="shared" si="0"/>
        <v>49000</v>
      </c>
      <c r="Z4" s="201">
        <f t="shared" si="0"/>
        <v>34000</v>
      </c>
      <c r="AA4" s="201">
        <f t="shared" si="0"/>
        <v>39000</v>
      </c>
    </row>
    <row r="5" spans="2:27" s="199" customFormat="1">
      <c r="C5" s="200" t="s">
        <v>106</v>
      </c>
      <c r="D5" s="201">
        <f t="shared" ref="D5:AA5" si="2">ROUNDUP(D18,-2)</f>
        <v>77600</v>
      </c>
      <c r="E5" s="201">
        <f t="shared" si="2"/>
        <v>87800</v>
      </c>
      <c r="F5" s="201">
        <f t="shared" si="2"/>
        <v>64000</v>
      </c>
      <c r="G5" s="201">
        <f t="shared" si="2"/>
        <v>73000</v>
      </c>
      <c r="H5" s="201">
        <f t="shared" si="2"/>
        <v>64000</v>
      </c>
      <c r="I5" s="201">
        <f t="shared" si="2"/>
        <v>72000</v>
      </c>
      <c r="J5" s="201">
        <f t="shared" si="2"/>
        <v>49000</v>
      </c>
      <c r="K5" s="201">
        <f t="shared" si="2"/>
        <v>56000</v>
      </c>
      <c r="L5" s="201">
        <f>ROUNDUP(L18,-2)</f>
        <v>61000</v>
      </c>
      <c r="M5" s="201">
        <f t="shared" si="2"/>
        <v>69000</v>
      </c>
      <c r="N5" s="201">
        <f t="shared" si="2"/>
        <v>47000</v>
      </c>
      <c r="O5" s="201">
        <f t="shared" si="2"/>
        <v>54000</v>
      </c>
      <c r="P5" s="201">
        <f t="shared" ref="P5:Q5" si="3">ROUNDUP(P18,-2)</f>
        <v>51200</v>
      </c>
      <c r="Q5" s="201">
        <f t="shared" si="3"/>
        <v>57900</v>
      </c>
      <c r="R5" s="201">
        <f t="shared" si="2"/>
        <v>49000</v>
      </c>
      <c r="S5" s="201">
        <f t="shared" si="2"/>
        <v>55000</v>
      </c>
      <c r="T5" s="201">
        <f t="shared" si="2"/>
        <v>39000</v>
      </c>
      <c r="U5" s="201">
        <f t="shared" si="2"/>
        <v>45000</v>
      </c>
      <c r="V5" s="201">
        <f t="shared" si="2"/>
        <v>47000</v>
      </c>
      <c r="W5" s="201">
        <f t="shared" si="2"/>
        <v>54000</v>
      </c>
      <c r="X5" s="201">
        <f t="shared" si="2"/>
        <v>47000</v>
      </c>
      <c r="Y5" s="201">
        <f t="shared" si="2"/>
        <v>54000</v>
      </c>
      <c r="Z5" s="201">
        <f t="shared" si="2"/>
        <v>37000</v>
      </c>
      <c r="AA5" s="201">
        <f t="shared" si="2"/>
        <v>42000</v>
      </c>
    </row>
    <row r="6" spans="2:27" s="199" customFormat="1">
      <c r="C6" s="200" t="s">
        <v>17</v>
      </c>
      <c r="D6" s="201">
        <f t="shared" ref="D6:AA6" si="4">ROUNDUP(D19,-2)</f>
        <v>83100</v>
      </c>
      <c r="E6" s="201">
        <f t="shared" si="4"/>
        <v>94100</v>
      </c>
      <c r="F6" s="201">
        <f t="shared" si="4"/>
        <v>63000</v>
      </c>
      <c r="G6" s="201">
        <f t="shared" si="4"/>
        <v>73000</v>
      </c>
      <c r="H6" s="201">
        <f t="shared" si="4"/>
        <v>68000</v>
      </c>
      <c r="I6" s="201">
        <f t="shared" si="4"/>
        <v>77000</v>
      </c>
      <c r="J6" s="201">
        <f t="shared" si="4"/>
        <v>48000</v>
      </c>
      <c r="K6" s="201">
        <f t="shared" si="4"/>
        <v>56000</v>
      </c>
      <c r="L6" s="201">
        <f t="shared" si="4"/>
        <v>65000</v>
      </c>
      <c r="M6" s="201">
        <f t="shared" si="4"/>
        <v>74000</v>
      </c>
      <c r="N6" s="201">
        <f t="shared" si="4"/>
        <v>46000</v>
      </c>
      <c r="O6" s="201">
        <f t="shared" si="4"/>
        <v>54000</v>
      </c>
      <c r="P6" s="201">
        <f t="shared" ref="P6:Q6" si="5">ROUNDUP(P19,-2)</f>
        <v>54800</v>
      </c>
      <c r="Q6" s="201">
        <f t="shared" si="5"/>
        <v>62100</v>
      </c>
      <c r="R6" s="201">
        <f t="shared" si="4"/>
        <v>47000</v>
      </c>
      <c r="S6" s="201">
        <f t="shared" si="4"/>
        <v>55000</v>
      </c>
      <c r="T6" s="201">
        <f t="shared" si="4"/>
        <v>38000</v>
      </c>
      <c r="U6" s="201">
        <f t="shared" si="4"/>
        <v>45000</v>
      </c>
      <c r="V6" s="201">
        <f t="shared" si="4"/>
        <v>46000</v>
      </c>
      <c r="W6" s="201">
        <f t="shared" si="4"/>
        <v>54000</v>
      </c>
      <c r="X6" s="201">
        <f t="shared" si="4"/>
        <v>46000</v>
      </c>
      <c r="Y6" s="201">
        <f t="shared" si="4"/>
        <v>54000</v>
      </c>
      <c r="Z6" s="201">
        <f t="shared" si="4"/>
        <v>36000</v>
      </c>
      <c r="AA6" s="201">
        <f t="shared" si="4"/>
        <v>41000</v>
      </c>
    </row>
    <row r="7" spans="2:27" s="199" customFormat="1">
      <c r="C7" s="200" t="s">
        <v>20</v>
      </c>
      <c r="D7" s="201">
        <f t="shared" ref="D7:AA7" si="6">ROUND(D20,-2)</f>
        <v>115700</v>
      </c>
      <c r="E7" s="201">
        <f t="shared" si="6"/>
        <v>130400</v>
      </c>
      <c r="F7" s="201">
        <f t="shared" si="6"/>
        <v>102000</v>
      </c>
      <c r="G7" s="201">
        <f t="shared" si="6"/>
        <v>115000</v>
      </c>
      <c r="H7" s="201">
        <f t="shared" si="6"/>
        <v>102000</v>
      </c>
      <c r="I7" s="201">
        <f t="shared" si="6"/>
        <v>115000</v>
      </c>
      <c r="J7" s="201">
        <f t="shared" si="6"/>
        <v>77000</v>
      </c>
      <c r="K7" s="201">
        <f t="shared" si="6"/>
        <v>86000</v>
      </c>
      <c r="L7" s="201">
        <f>ROUND(L20,-2)</f>
        <v>83000</v>
      </c>
      <c r="M7" s="201">
        <f t="shared" si="6"/>
        <v>74000</v>
      </c>
      <c r="N7" s="201">
        <f t="shared" si="6"/>
        <v>89000</v>
      </c>
      <c r="O7" s="201">
        <f t="shared" si="6"/>
        <v>100000</v>
      </c>
      <c r="P7" s="201">
        <f t="shared" ref="P7:Q7" si="7">ROUND(P20,-2)</f>
        <v>92400</v>
      </c>
      <c r="Q7" s="201">
        <f t="shared" si="7"/>
        <v>103600</v>
      </c>
      <c r="R7" s="201">
        <f t="shared" si="6"/>
        <v>112000</v>
      </c>
      <c r="S7" s="201">
        <f t="shared" si="6"/>
        <v>126000</v>
      </c>
      <c r="T7" s="201">
        <f t="shared" si="6"/>
        <v>79000</v>
      </c>
      <c r="U7" s="201">
        <f t="shared" si="6"/>
        <v>89000</v>
      </c>
      <c r="V7" s="201">
        <f t="shared" si="6"/>
        <v>108000</v>
      </c>
      <c r="W7" s="201">
        <f t="shared" si="6"/>
        <v>122000</v>
      </c>
      <c r="X7" s="201">
        <f t="shared" si="6"/>
        <v>106000</v>
      </c>
      <c r="Y7" s="201">
        <f t="shared" si="6"/>
        <v>118000</v>
      </c>
      <c r="Z7" s="201">
        <f t="shared" si="6"/>
        <v>103000</v>
      </c>
      <c r="AA7" s="201">
        <f t="shared" si="6"/>
        <v>116000</v>
      </c>
    </row>
    <row r="8" spans="2:27" s="199" customFormat="1">
      <c r="C8" s="200" t="s">
        <v>21</v>
      </c>
      <c r="D8" s="201">
        <f t="shared" ref="D8:AA9" si="8">ROUND(D21,-2)</f>
        <v>215200</v>
      </c>
      <c r="E8" s="201">
        <f t="shared" si="8"/>
        <v>243000</v>
      </c>
      <c r="F8" s="201">
        <f t="shared" si="8"/>
        <v>179000</v>
      </c>
      <c r="G8" s="201">
        <f t="shared" si="8"/>
        <v>202000</v>
      </c>
      <c r="H8" s="201">
        <f t="shared" si="8"/>
        <v>179000</v>
      </c>
      <c r="I8" s="201">
        <f t="shared" si="8"/>
        <v>202000</v>
      </c>
      <c r="J8" s="201">
        <f>ROUND(J21,-2)</f>
        <v>139000</v>
      </c>
      <c r="K8" s="201">
        <f t="shared" si="8"/>
        <v>156000</v>
      </c>
      <c r="L8" s="201">
        <f t="shared" si="8"/>
        <v>150000</v>
      </c>
      <c r="M8" s="201">
        <f t="shared" si="8"/>
        <v>74000</v>
      </c>
      <c r="N8" s="201">
        <f t="shared" si="8"/>
        <v>142000</v>
      </c>
      <c r="O8" s="201">
        <f t="shared" si="8"/>
        <v>160000</v>
      </c>
      <c r="P8" s="201">
        <f t="shared" ref="P8:Q8" si="9">ROUND(P21,-2)</f>
        <v>147100</v>
      </c>
      <c r="Q8" s="201">
        <f t="shared" si="9"/>
        <v>165500</v>
      </c>
      <c r="R8" s="201">
        <f t="shared" si="8"/>
        <v>152000</v>
      </c>
      <c r="S8" s="201">
        <f t="shared" si="8"/>
        <v>171000</v>
      </c>
      <c r="T8" s="201">
        <f t="shared" si="8"/>
        <v>128000</v>
      </c>
      <c r="U8" s="201">
        <f t="shared" si="8"/>
        <v>144000</v>
      </c>
      <c r="V8" s="201">
        <f t="shared" si="8"/>
        <v>146000</v>
      </c>
      <c r="W8" s="201">
        <f t="shared" si="8"/>
        <v>165000</v>
      </c>
      <c r="X8" s="201">
        <f t="shared" si="8"/>
        <v>130000</v>
      </c>
      <c r="Y8" s="201">
        <f t="shared" si="8"/>
        <v>145000</v>
      </c>
      <c r="Z8" s="201">
        <f t="shared" si="8"/>
        <v>129000</v>
      </c>
      <c r="AA8" s="201">
        <f t="shared" si="8"/>
        <v>145000</v>
      </c>
    </row>
    <row r="9" spans="2:27" s="199" customFormat="1">
      <c r="C9" s="200" t="s">
        <v>22</v>
      </c>
      <c r="D9" s="201">
        <f t="shared" si="8"/>
        <v>259200</v>
      </c>
      <c r="E9" s="201">
        <f t="shared" si="8"/>
        <v>322500</v>
      </c>
      <c r="F9" s="201">
        <f t="shared" si="8"/>
        <v>236000</v>
      </c>
      <c r="G9" s="201">
        <f t="shared" si="8"/>
        <v>294000</v>
      </c>
      <c r="H9" s="201">
        <f t="shared" si="8"/>
        <v>236000</v>
      </c>
      <c r="I9" s="201">
        <f t="shared" si="8"/>
        <v>294000</v>
      </c>
      <c r="J9" s="201">
        <f t="shared" si="8"/>
        <v>197000</v>
      </c>
      <c r="K9" s="201">
        <f t="shared" si="8"/>
        <v>247000</v>
      </c>
      <c r="L9" s="201">
        <f t="shared" si="8"/>
        <v>217000</v>
      </c>
      <c r="M9" s="201">
        <f t="shared" si="8"/>
        <v>271000</v>
      </c>
      <c r="N9" s="201">
        <f t="shared" si="8"/>
        <v>170000</v>
      </c>
      <c r="O9" s="201">
        <f t="shared" si="8"/>
        <v>212000</v>
      </c>
      <c r="P9" s="201">
        <f t="shared" ref="P9:Q9" si="10">ROUND(P22,-2)</f>
        <v>176100</v>
      </c>
      <c r="Q9" s="201">
        <f t="shared" si="10"/>
        <v>220200</v>
      </c>
      <c r="R9" s="201">
        <f t="shared" si="8"/>
        <v>183000</v>
      </c>
      <c r="S9" s="201">
        <f t="shared" si="8"/>
        <v>228000</v>
      </c>
      <c r="T9" s="201">
        <f t="shared" si="8"/>
        <v>154000</v>
      </c>
      <c r="U9" s="201">
        <f t="shared" si="8"/>
        <v>193000</v>
      </c>
      <c r="V9" s="201">
        <f t="shared" si="8"/>
        <v>186000</v>
      </c>
      <c r="W9" s="201">
        <f t="shared" si="8"/>
        <v>233000</v>
      </c>
      <c r="X9" s="201">
        <f t="shared" si="8"/>
        <v>186000</v>
      </c>
      <c r="Y9" s="201">
        <f t="shared" si="8"/>
        <v>234000</v>
      </c>
      <c r="Z9" s="201">
        <f t="shared" si="8"/>
        <v>144000</v>
      </c>
      <c r="AA9" s="201">
        <f t="shared" si="8"/>
        <v>180000</v>
      </c>
    </row>
    <row r="10" spans="2:27" s="199" customFormat="1">
      <c r="C10" s="202"/>
      <c r="D10" s="203"/>
      <c r="E10" s="203"/>
      <c r="F10" s="203"/>
      <c r="G10" s="203"/>
      <c r="H10" s="203"/>
      <c r="I10" s="203"/>
      <c r="J10" s="203"/>
      <c r="K10" s="203"/>
      <c r="L10" s="203"/>
      <c r="M10" s="203"/>
      <c r="N10" s="203"/>
      <c r="O10" s="203"/>
      <c r="P10" s="203"/>
      <c r="Q10" s="203"/>
      <c r="R10" s="203"/>
      <c r="S10" s="203"/>
      <c r="T10" s="203"/>
      <c r="U10" s="203"/>
      <c r="V10" s="203"/>
      <c r="W10" s="203"/>
      <c r="X10" s="203"/>
      <c r="Y10" s="203"/>
      <c r="Z10" s="203"/>
      <c r="AA10" s="203"/>
    </row>
    <row r="11" spans="2:27" s="199" customFormat="1">
      <c r="C11" s="202"/>
      <c r="D11" s="203"/>
      <c r="E11" s="203"/>
      <c r="F11" s="203"/>
      <c r="G11" s="203"/>
      <c r="H11" s="203"/>
      <c r="I11" s="203"/>
      <c r="J11" s="203"/>
      <c r="K11" s="203"/>
      <c r="L11" s="203"/>
      <c r="M11" s="203"/>
      <c r="N11" s="203"/>
      <c r="O11" s="203"/>
      <c r="P11" s="203"/>
      <c r="Q11" s="203"/>
      <c r="R11" s="203"/>
      <c r="S11" s="203"/>
      <c r="T11" s="203"/>
      <c r="U11" s="203"/>
      <c r="V11" s="203"/>
      <c r="W11" s="203"/>
      <c r="X11" s="203"/>
      <c r="Y11" s="203"/>
      <c r="Z11" s="203"/>
      <c r="AA11" s="203"/>
    </row>
    <row r="12" spans="2:27">
      <c r="C12" s="192"/>
      <c r="D12" s="193"/>
      <c r="E12" s="193"/>
      <c r="F12" s="193"/>
      <c r="G12" s="193"/>
      <c r="H12" s="193"/>
      <c r="I12" s="193"/>
      <c r="J12" s="193"/>
      <c r="K12" s="193"/>
      <c r="L12" s="193"/>
      <c r="M12" s="193"/>
      <c r="N12" s="193"/>
      <c r="O12" s="193"/>
      <c r="P12" s="193"/>
      <c r="Q12" s="193"/>
      <c r="R12" s="193"/>
      <c r="S12" s="193"/>
      <c r="T12" s="193"/>
      <c r="U12" s="193"/>
      <c r="V12" s="193"/>
      <c r="W12" s="193"/>
      <c r="X12" s="193"/>
      <c r="Y12" s="193"/>
      <c r="Z12" s="193"/>
      <c r="AA12" s="193"/>
    </row>
    <row r="13" spans="2:27">
      <c r="B13" s="2" t="s">
        <v>121</v>
      </c>
      <c r="C13" s="192"/>
      <c r="D13" s="193"/>
      <c r="E13" s="193"/>
      <c r="F13" s="193"/>
      <c r="G13" s="193"/>
      <c r="H13" s="193"/>
      <c r="I13" s="193"/>
      <c r="J13" s="193"/>
      <c r="K13" s="193"/>
      <c r="L13" s="193"/>
      <c r="M13" s="193"/>
      <c r="N13" s="193"/>
      <c r="O13" s="193"/>
      <c r="P13" s="193"/>
      <c r="Q13" s="193"/>
      <c r="R13" s="193"/>
      <c r="S13" s="193"/>
      <c r="T13" s="193"/>
      <c r="U13" s="193"/>
      <c r="V13" s="193"/>
      <c r="W13" s="193"/>
      <c r="X13" s="193"/>
      <c r="Y13" s="193"/>
      <c r="Z13" s="193"/>
      <c r="AA13" s="193"/>
    </row>
    <row r="14" spans="2:27">
      <c r="B14" s="2" t="s">
        <v>122</v>
      </c>
      <c r="C14" s="192"/>
      <c r="D14" s="193"/>
      <c r="E14" s="193"/>
      <c r="F14" s="193"/>
      <c r="G14" s="193"/>
      <c r="H14" s="193"/>
      <c r="I14" s="193"/>
      <c r="J14" s="193"/>
      <c r="K14" s="193"/>
      <c r="L14" s="193"/>
      <c r="M14" s="193"/>
      <c r="N14" s="193"/>
      <c r="O14" s="193"/>
      <c r="P14" s="193"/>
      <c r="Q14" s="193"/>
      <c r="R14" s="193"/>
      <c r="S14" s="193"/>
      <c r="T14" s="193"/>
      <c r="U14" s="193"/>
      <c r="V14" s="193"/>
      <c r="W14" s="193"/>
      <c r="X14" s="193"/>
      <c r="Y14" s="193"/>
      <c r="Z14" s="193"/>
      <c r="AA14" s="193"/>
    </row>
    <row r="15" spans="2:27">
      <c r="B15" s="3"/>
      <c r="C15" s="3"/>
      <c r="D15" s="460" t="s">
        <v>136</v>
      </c>
      <c r="E15" s="461"/>
      <c r="F15" s="460" t="s">
        <v>117</v>
      </c>
      <c r="G15" s="461"/>
      <c r="H15" s="460" t="s">
        <v>118</v>
      </c>
      <c r="I15" s="461"/>
      <c r="J15" s="463" t="s">
        <v>115</v>
      </c>
      <c r="K15" s="464"/>
      <c r="L15" s="460" t="s">
        <v>116</v>
      </c>
      <c r="M15" s="461"/>
      <c r="N15" s="460" t="s">
        <v>269</v>
      </c>
      <c r="O15" s="461"/>
      <c r="P15" s="460" t="s">
        <v>270</v>
      </c>
      <c r="Q15" s="461"/>
      <c r="R15" s="458" t="s">
        <v>110</v>
      </c>
      <c r="S15" s="459"/>
      <c r="T15" s="458" t="s">
        <v>111</v>
      </c>
      <c r="U15" s="459"/>
      <c r="V15" s="458" t="s">
        <v>112</v>
      </c>
      <c r="W15" s="459"/>
      <c r="X15" s="458" t="s">
        <v>113</v>
      </c>
      <c r="Y15" s="459"/>
      <c r="Z15" s="458" t="s">
        <v>114</v>
      </c>
      <c r="AA15" s="459"/>
    </row>
    <row r="16" spans="2:27">
      <c r="B16" s="3"/>
      <c r="C16" s="3"/>
      <c r="D16" s="3" t="s">
        <v>14</v>
      </c>
      <c r="E16" s="3" t="s">
        <v>16</v>
      </c>
      <c r="F16" s="3" t="s">
        <v>14</v>
      </c>
      <c r="G16" s="3" t="s">
        <v>16</v>
      </c>
      <c r="H16" s="3" t="s">
        <v>14</v>
      </c>
      <c r="I16" s="3" t="s">
        <v>16</v>
      </c>
      <c r="J16" s="3" t="s">
        <v>14</v>
      </c>
      <c r="K16" s="3" t="s">
        <v>16</v>
      </c>
      <c r="L16" s="3" t="s">
        <v>14</v>
      </c>
      <c r="M16" s="3" t="s">
        <v>16</v>
      </c>
      <c r="N16" s="3" t="s">
        <v>14</v>
      </c>
      <c r="O16" s="3" t="s">
        <v>16</v>
      </c>
      <c r="P16" s="3" t="s">
        <v>14</v>
      </c>
      <c r="Q16" s="3" t="s">
        <v>16</v>
      </c>
      <c r="R16" s="3" t="s">
        <v>14</v>
      </c>
      <c r="S16" s="3" t="s">
        <v>16</v>
      </c>
      <c r="T16" s="3" t="s">
        <v>14</v>
      </c>
      <c r="U16" s="3" t="s">
        <v>16</v>
      </c>
      <c r="V16" s="3" t="s">
        <v>14</v>
      </c>
      <c r="W16" s="3" t="s">
        <v>16</v>
      </c>
      <c r="X16" s="3" t="s">
        <v>14</v>
      </c>
      <c r="Y16" s="3" t="s">
        <v>16</v>
      </c>
      <c r="Z16" s="3" t="s">
        <v>14</v>
      </c>
      <c r="AA16" s="3" t="s">
        <v>16</v>
      </c>
    </row>
    <row r="17" spans="2:27">
      <c r="B17" s="462" t="s">
        <v>11</v>
      </c>
      <c r="C17" s="194" t="s">
        <v>12</v>
      </c>
      <c r="D17" s="3">
        <f>_xlfn.XLOOKUP(D15,ランコス!$5:$5,ランコス!$23:$23,"",0,1)</f>
        <v>72732</v>
      </c>
      <c r="E17" s="3">
        <f>_xlfn.XLOOKUP(D15,ランコス!$5:$5,ランコス!$32:$32,"",0,1)</f>
        <v>82340</v>
      </c>
      <c r="F17" s="3">
        <f>_xlfn.XLOOKUP(F15,ランコス!$5:$5,ランコス!$23:$23,"",0,1)</f>
        <v>59000</v>
      </c>
      <c r="G17" s="3">
        <f>_xlfn.XLOOKUP(F15,ランコス!$5:$5,ランコス!$32:$32,"",0,1)</f>
        <v>67000</v>
      </c>
      <c r="H17" s="3">
        <f>IF(COUNTIF($C$17,"*S*"),_xlfn.XLOOKUP(H15,ランコス!$5:$5,ランコス!$23:$23,"",0,1))</f>
        <v>60000</v>
      </c>
      <c r="I17" s="3">
        <f>IF(COUNTIF($C$17,"*S*"),_xlfn.XLOOKUP(H15,ランコス!$5:$5,ランコス!$32:$32,"",0,1))</f>
        <v>68000</v>
      </c>
      <c r="J17" s="3">
        <f>IF(COUNTIF($C$17,"*S*"),_xlfn.XLOOKUP(J15,ランコス!$5:$5,ランコス!$23:$23,"",0,1))</f>
        <v>45000</v>
      </c>
      <c r="K17" s="3">
        <f>IF(COUNTIF($C$17,"*S*"),_xlfn.XLOOKUP(J15,ランコス!$5:$5,ランコス!$32:$32,"",0,1))</f>
        <v>52000</v>
      </c>
      <c r="L17" s="3">
        <f>IF(COUNTIF($C$17,"*S*"),_xlfn.XLOOKUP(L15,ランコス!$5:$5,ランコス!$23:$23,"",0,1))</f>
        <v>57000</v>
      </c>
      <c r="M17" s="3">
        <f>IF(COUNTIF($C$17,"*S*"),_xlfn.XLOOKUP(L15,ランコス!$5:$5,ランコス!$32:$32,"",0,1))</f>
        <v>65000</v>
      </c>
      <c r="N17" s="3">
        <f>IF(COUNTIF($C$17,"*S*"),_xlfn.XLOOKUP(N15,ランコス!$5:$5,ランコス!$23:$23,"",0,1))</f>
        <v>44000</v>
      </c>
      <c r="O17" s="3">
        <f>IF(COUNTIF($C$17,"*S*"),_xlfn.XLOOKUP(N15,ランコス!$5:$5,ランコス!$32:$32,"",0,1))</f>
        <v>49000</v>
      </c>
      <c r="P17" s="3">
        <f>IF(COUNTIF($C$17,"*S*"),_xlfn.XLOOKUP(P15,ランコス!$5:$5,ランコス!$23:$23,"",0,1))</f>
        <v>47879</v>
      </c>
      <c r="Q17" s="3">
        <f>IF(COUNTIF($C$17,"*S*"),_xlfn.XLOOKUP(P15,ランコス!$5:$5,ランコス!$32:$32,"",0,1))</f>
        <v>54255</v>
      </c>
      <c r="R17" s="3">
        <f>IF(COUNTIF($C$17,"*S*"),_xlfn.XLOOKUP(R15,ランコス!$5:$5,ランコス!$23:$23,"",0,1))</f>
        <v>45000</v>
      </c>
      <c r="S17" s="3">
        <f>IF(COUNTIF($C$17,"*S*"),_xlfn.XLOOKUP(R15,ランコス!$5:$5,ランコス!$32:$32,"",0,1))</f>
        <v>51000</v>
      </c>
      <c r="T17" s="3">
        <f>IF(COUNTIF($C$17,"*S*"),_xlfn.XLOOKUP(T15,ランコス!$5:$5,ランコス!$23:$23,"",0,1))</f>
        <v>36000</v>
      </c>
      <c r="U17" s="3">
        <f>IF(COUNTIF($C$17,"*S*"),_xlfn.XLOOKUP(T15,ランコス!$5:$5,ランコス!$32:$32,"",0,1))</f>
        <v>41000</v>
      </c>
      <c r="V17" s="3">
        <f>IF(COUNTIF($C$17,"*S*"),_xlfn.XLOOKUP(V15,ランコス!$5:$5,ランコス!$23:$23,"",0,1))</f>
        <v>44000</v>
      </c>
      <c r="W17" s="3">
        <f>IF(COUNTIF($C$17,"*S*"),_xlfn.XLOOKUP(V15,ランコス!$5:$5,ランコス!$32:$32,"",0,1))</f>
        <v>50000</v>
      </c>
      <c r="X17" s="3">
        <f>IF(COUNTIF($C$17,"*S*"),_xlfn.XLOOKUP(X15,ランコス!$5:$5,ランコス!$23:$23,"",0,1))</f>
        <v>44000</v>
      </c>
      <c r="Y17" s="3">
        <f>IF(COUNTIF($C$17,"*S*"),_xlfn.XLOOKUP(X15,ランコス!$5:$5,ランコス!$32:$32,"",0,1))</f>
        <v>49000</v>
      </c>
      <c r="Z17" s="3">
        <f>IF(COUNTIF($C$17,"*S*"),_xlfn.XLOOKUP(Z15,ランコス!$5:$5,ランコス!$23:$23,"",0,1))</f>
        <v>34000</v>
      </c>
      <c r="AA17" s="3">
        <f>IF(COUNTIF($C$17,"*S*"),_xlfn.XLOOKUP(Z15,ランコス!$5:$5,ランコス!$32:$32,"",0,1))</f>
        <v>39000</v>
      </c>
    </row>
    <row r="18" spans="2:27">
      <c r="B18" s="462"/>
      <c r="C18" s="195" t="s">
        <v>106</v>
      </c>
      <c r="D18" s="3">
        <f>_xlfn.XLOOKUP(D15,ランコス!$5:$5,ランコス!$24:$24,"",0,1)</f>
        <v>77562</v>
      </c>
      <c r="E18" s="3">
        <f>_xlfn.XLOOKUP(D15,ランコス!$5:$5,ランコス!$33:$33,"",0,1)</f>
        <v>87775</v>
      </c>
      <c r="F18" s="3">
        <f>_xlfn.XLOOKUP(F15,ランコス!$5:$5,ランコス!$24:$24,"",0,1)</f>
        <v>64000</v>
      </c>
      <c r="G18" s="3">
        <f>_xlfn.XLOOKUP(F15,ランコス!$5:$5,ランコス!$33:$33,"",0,1)</f>
        <v>73000</v>
      </c>
      <c r="H18" s="3">
        <f>_xlfn.XLOOKUP(H15,ランコス!$5:$5,ランコス!$24:$24,"",0,1)</f>
        <v>64000</v>
      </c>
      <c r="I18" s="3">
        <f>_xlfn.XLOOKUP(H15,ランコス!$5:$5,ランコス!$33:$33,"",0,1)</f>
        <v>72000</v>
      </c>
      <c r="J18" s="3">
        <f>_xlfn.XLOOKUP(J15,ランコス!$5:$5,ランコス!$24:$24,"",0,1)</f>
        <v>49000</v>
      </c>
      <c r="K18" s="3">
        <f>_xlfn.XLOOKUP(J15,ランコス!$5:$5,ランコス!$33:$33,"",0,1)</f>
        <v>56000</v>
      </c>
      <c r="L18" s="3">
        <f>_xlfn.XLOOKUP(L15,ランコス!$5:$5,ランコス!$24:$24,"",0,1)</f>
        <v>61000</v>
      </c>
      <c r="M18" s="3">
        <f>_xlfn.XLOOKUP(L15,ランコス!$5:$5,ランコス!$33:$33,"",0,1)</f>
        <v>69000</v>
      </c>
      <c r="N18" s="3">
        <f>_xlfn.XLOOKUP(N15,ランコス!$5:$5,ランコス!$24:$24,"",0,1)</f>
        <v>47000</v>
      </c>
      <c r="O18" s="3">
        <f>_xlfn.XLOOKUP(N15,ランコス!$5:$5,ランコス!$33:$33,"",0,1)</f>
        <v>54000</v>
      </c>
      <c r="P18" s="3">
        <f>_xlfn.XLOOKUP(P15,ランコス!$5:$5,ランコス!$24:$24,"",0,1)</f>
        <v>51104</v>
      </c>
      <c r="Q18" s="3">
        <f>_xlfn.XLOOKUP(P15,ランコス!$5:$5,ランコス!$33:$33,"",0,1)</f>
        <v>57896</v>
      </c>
      <c r="R18" s="3">
        <f>_xlfn.XLOOKUP(R15,ランコス!$5:$5,ランコス!$24:$24,"",0,1)</f>
        <v>49000</v>
      </c>
      <c r="S18" s="3">
        <f>_xlfn.XLOOKUP(R15,ランコス!$5:$5,ランコス!$33:$33,"",0,1)</f>
        <v>55000</v>
      </c>
      <c r="T18" s="3">
        <f>_xlfn.XLOOKUP(T15,ランコス!$5:$5,ランコス!$24:$24,"",0,1)</f>
        <v>39000</v>
      </c>
      <c r="U18" s="3">
        <f>_xlfn.XLOOKUP(T15,ランコス!$5:$5,ランコス!$33:$33,"",0,1)</f>
        <v>45000</v>
      </c>
      <c r="V18" s="3">
        <f>_xlfn.XLOOKUP(V15,ランコス!$5:$5,ランコス!$24:$24,"",0,1)</f>
        <v>47000</v>
      </c>
      <c r="W18" s="3">
        <f>_xlfn.XLOOKUP(V15,ランコス!$5:$5,ランコス!$33:$33,"",0,1)</f>
        <v>54000</v>
      </c>
      <c r="X18" s="3">
        <f>_xlfn.XLOOKUP(X15,ランコス!$5:$5,ランコス!$24:$24,"",0,1)</f>
        <v>47000</v>
      </c>
      <c r="Y18" s="3">
        <f>_xlfn.XLOOKUP(X15,ランコス!$5:$5,ランコス!$33:$33,"",0,1)</f>
        <v>54000</v>
      </c>
      <c r="Z18" s="3">
        <f>_xlfn.XLOOKUP(Z15,ランコス!$5:$5,ランコス!$24:$24,"",0,1)</f>
        <v>37000</v>
      </c>
      <c r="AA18" s="3">
        <f>_xlfn.XLOOKUP(Z15,ランコス!$5:$5,ランコス!$33:$33,"",0,1)</f>
        <v>42000</v>
      </c>
    </row>
    <row r="19" spans="2:27">
      <c r="B19" s="462"/>
      <c r="C19" s="195" t="s">
        <v>199</v>
      </c>
      <c r="D19" s="3">
        <f>_xlfn.XLOOKUP(D15,ランコス!$5:$5,ランコス!$66:$66,"",0,1)</f>
        <v>83084</v>
      </c>
      <c r="E19" s="3">
        <f>_xlfn.XLOOKUP(D15,ランコス!$5:$5,ランコス!$71:$71,"",0,1)</f>
        <v>94013</v>
      </c>
      <c r="F19" s="3">
        <f>_xlfn.XLOOKUP(F15,ランコス!$5:$5,ランコス!$66:$66,"",0,1)</f>
        <v>63000</v>
      </c>
      <c r="G19" s="3">
        <f>_xlfn.XLOOKUP(F15,ランコス!$5:$5,ランコス!$71:$71,"",0,1)</f>
        <v>73000</v>
      </c>
      <c r="H19" s="3">
        <f>_xlfn.XLOOKUP(H15,ランコス!$5:$5,ランコス!$66:$66,"",0,1)</f>
        <v>68000</v>
      </c>
      <c r="I19" s="3">
        <f>_xlfn.XLOOKUP(H15,ランコス!$5:$5,ランコス!$71:$71,"",0,1)</f>
        <v>77000</v>
      </c>
      <c r="J19" s="3">
        <f>_xlfn.XLOOKUP(J15,ランコス!$5:$5,ランコス!$66:$66,"",0,1)</f>
        <v>48000</v>
      </c>
      <c r="K19" s="3">
        <f>_xlfn.XLOOKUP(J15,ランコス!$5:$5,ランコス!$71:$71,"",0,1)</f>
        <v>56000</v>
      </c>
      <c r="L19" s="3">
        <f>_xlfn.XLOOKUP(L15,ランコス!$5:$5,ランコス!$66:$66,"",0,1)</f>
        <v>65000</v>
      </c>
      <c r="M19" s="3">
        <f>_xlfn.XLOOKUP(L15,ランコス!$5:$5,ランコス!$71:$71,"",0,1)</f>
        <v>74000</v>
      </c>
      <c r="N19" s="3">
        <f>_xlfn.XLOOKUP(N15,ランコス!$5:$5,ランコス!$66:$66,"",0,1)</f>
        <v>46000</v>
      </c>
      <c r="O19" s="3">
        <f>_xlfn.XLOOKUP(N15,ランコス!$5:$5,ランコス!$71:$71,"",0,1)</f>
        <v>54000</v>
      </c>
      <c r="P19" s="3">
        <f>_xlfn.XLOOKUP(P15,ランコス!$5:$5,ランコス!$66:$66,"",0,1)</f>
        <v>54796</v>
      </c>
      <c r="Q19" s="3">
        <f>_xlfn.XLOOKUP(P15,ランコス!$5:$5,ランコス!$71:$71,"",0,1)</f>
        <v>62080</v>
      </c>
      <c r="R19" s="3">
        <f>_xlfn.XLOOKUP(R15,ランコス!$5:$5,ランコス!$66:$66,"",0,1)</f>
        <v>47000</v>
      </c>
      <c r="S19" s="3">
        <f>_xlfn.XLOOKUP(R15,ランコス!$5:$5,ランコス!$71:$71,"",0,1)</f>
        <v>55000</v>
      </c>
      <c r="T19" s="3">
        <f>_xlfn.XLOOKUP(T15,ランコス!$5:$5,ランコス!$66:$66,"",0,1)</f>
        <v>38000</v>
      </c>
      <c r="U19" s="3">
        <f>_xlfn.XLOOKUP(T15,ランコス!$5:$5,ランコス!$71:$71,"",0,1)</f>
        <v>45000</v>
      </c>
      <c r="V19" s="3">
        <f>_xlfn.XLOOKUP(V15,ランコス!$5:$5,ランコス!$66:$66,"",0,1)</f>
        <v>46000</v>
      </c>
      <c r="W19" s="3">
        <f>_xlfn.XLOOKUP(V15,ランコス!$5:$5,ランコス!$71:$71,"",0,1)</f>
        <v>54000</v>
      </c>
      <c r="X19" s="3">
        <f>_xlfn.XLOOKUP(X15,ランコス!$5:$5,ランコス!$66:$66,"",0,1)</f>
        <v>46000</v>
      </c>
      <c r="Y19" s="3">
        <f>_xlfn.XLOOKUP(X15,ランコス!$5:$5,ランコス!$71:$71,"",0,1)</f>
        <v>54000</v>
      </c>
      <c r="Z19" s="3">
        <f>_xlfn.XLOOKUP(Z15,ランコス!$5:$5,ランコス!$66:$66,"",0,1)</f>
        <v>36000</v>
      </c>
      <c r="AA19" s="3">
        <f>_xlfn.XLOOKUP(Z15,ランコス!$5:$5,ランコス!$71:$71,"",0,1)</f>
        <v>41000</v>
      </c>
    </row>
    <row r="20" spans="2:27">
      <c r="B20" s="462" t="s">
        <v>19</v>
      </c>
      <c r="C20" s="196" t="s">
        <v>20</v>
      </c>
      <c r="D20" s="3">
        <f>_xlfn.XLOOKUP(D15,ランコス!$5:$5,ランコス!$28:$28,"",0,1)</f>
        <v>115749</v>
      </c>
      <c r="E20" s="3">
        <f>_xlfn.XLOOKUP(D15,ランコス!$5:$5,ランコス!$37:$37,"",0,1)</f>
        <v>130359</v>
      </c>
      <c r="F20" s="3">
        <f>_xlfn.XLOOKUP(F15,ランコス!$5:$5,ランコス!$28:$28,"",0,1)</f>
        <v>102000</v>
      </c>
      <c r="G20" s="3">
        <f>_xlfn.XLOOKUP(F15,ランコス!$5:$5,ランコス!$37:$37,"",0,1)</f>
        <v>115000</v>
      </c>
      <c r="H20" s="3">
        <f>_xlfn.XLOOKUP(H15,ランコス!$5:$5,ランコス!$28:$28,"",0,1)</f>
        <v>102000</v>
      </c>
      <c r="I20" s="3">
        <f>_xlfn.XLOOKUP(H15,ランコス!$5:$5,ランコス!$37:$37,"",0,1)</f>
        <v>115000</v>
      </c>
      <c r="J20" s="3">
        <f>_xlfn.XLOOKUP(J15,ランコス!$5:$5,ランコス!$28:$28,"",0,1)</f>
        <v>77000</v>
      </c>
      <c r="K20" s="3">
        <f>_xlfn.XLOOKUP(J15,ランコス!$5:$5,ランコス!$37:$37,"",0,1)</f>
        <v>86000</v>
      </c>
      <c r="L20" s="3">
        <f>_xlfn.XLOOKUP(L15,ランコス!$5:$5,ランコス!$28:$28,"",0,1)</f>
        <v>83000</v>
      </c>
      <c r="M20" s="3">
        <f>_xlfn.XLOOKUP(L15,ランコス!$5:$5,ランコス!$71:$71,"",0,1)</f>
        <v>74000</v>
      </c>
      <c r="N20" s="3">
        <f>_xlfn.XLOOKUP(N15,ランコス!$5:$5,ランコス!$28:$28,"",0,1)</f>
        <v>89000</v>
      </c>
      <c r="O20" s="3">
        <f>_xlfn.XLOOKUP(N15,ランコス!$5:$5,ランコス!$37:$37,"",0,1)</f>
        <v>100000</v>
      </c>
      <c r="P20" s="3">
        <f>_xlfn.XLOOKUP(P15,ランコス!$5:$5,ランコス!$28:$28,"",0,1)</f>
        <v>92390</v>
      </c>
      <c r="Q20" s="3">
        <f>_xlfn.XLOOKUP(P15,ランコス!$5:$5,ランコス!$37:$37,"",0,1)</f>
        <v>103572</v>
      </c>
      <c r="R20" s="3">
        <f>_xlfn.XLOOKUP(R15,ランコス!$5:$5,ランコス!$28:$28,"",0,1)</f>
        <v>112000</v>
      </c>
      <c r="S20" s="3">
        <f>_xlfn.XLOOKUP(R15,ランコス!$5:$5,ランコス!$37:$37,"",0,1)</f>
        <v>126000</v>
      </c>
      <c r="T20" s="3">
        <f>_xlfn.XLOOKUP(T15,ランコス!$5:$5,ランコス!$28:$28,"",0,1)</f>
        <v>79000</v>
      </c>
      <c r="U20" s="3">
        <f>_xlfn.XLOOKUP(T15,ランコス!$5:$5,ランコス!$37:$37,"",0,1)</f>
        <v>89000</v>
      </c>
      <c r="V20" s="3">
        <f>_xlfn.XLOOKUP(V15,ランコス!$5:$5,ランコス!$28:$28,"",0,1)</f>
        <v>108000</v>
      </c>
      <c r="W20" s="3">
        <f>_xlfn.XLOOKUP(V15,ランコス!$5:$5,ランコス!$37:$37,"",0,1)</f>
        <v>122000</v>
      </c>
      <c r="X20" s="3">
        <f>_xlfn.XLOOKUP(X15,ランコス!$5:$5,ランコス!$28:$28,"",0,1)</f>
        <v>106000</v>
      </c>
      <c r="Y20" s="3">
        <f>_xlfn.XLOOKUP(X15,ランコス!$5:$5,ランコス!$37:$37,"",0,1)</f>
        <v>118000</v>
      </c>
      <c r="Z20" s="3">
        <f>_xlfn.XLOOKUP(Z15,ランコス!$5:$5,ランコス!$28:$28,"",0,1)</f>
        <v>103000</v>
      </c>
      <c r="AA20" s="3">
        <f>_xlfn.XLOOKUP(Z15,ランコス!$5:$5,ランコス!$37:$37,"",0,1)</f>
        <v>116000</v>
      </c>
    </row>
    <row r="21" spans="2:27">
      <c r="B21" s="462"/>
      <c r="C21" s="197" t="s">
        <v>21</v>
      </c>
      <c r="D21" s="3">
        <f>_xlfn.XLOOKUP(D15,ランコス!$5:$5,ランコス!$29:$29,"",0,1)</f>
        <v>215210</v>
      </c>
      <c r="E21" s="3">
        <f>_xlfn.XLOOKUP(D15,ランコス!$5:$5,ランコス!$38:$38,"",0,1)</f>
        <v>242990</v>
      </c>
      <c r="F21" s="3">
        <f>_xlfn.XLOOKUP(F15,ランコス!$5:$5,ランコス!$29:$29,"",0,1)</f>
        <v>179000</v>
      </c>
      <c r="G21" s="3">
        <f>_xlfn.XLOOKUP(F15,ランコス!$5:$5,ランコス!$38:$38,"",0,1)</f>
        <v>202000</v>
      </c>
      <c r="H21" s="3">
        <f>_xlfn.XLOOKUP(H15,ランコス!$5:$5,ランコス!$29:$29,"",0,1)</f>
        <v>179000</v>
      </c>
      <c r="I21" s="3">
        <f>_xlfn.XLOOKUP(H15,ランコス!$5:$5,ランコス!$38:$38,"",0,1)</f>
        <v>202000</v>
      </c>
      <c r="J21" s="3">
        <f>_xlfn.XLOOKUP(J15,ランコス!$5:$5,ランコス!$29:$29,"",0,1)</f>
        <v>139000</v>
      </c>
      <c r="K21" s="3">
        <f>_xlfn.XLOOKUP(J15,ランコス!$5:$5,ランコス!$38:$38,"",0,1)</f>
        <v>156000</v>
      </c>
      <c r="L21" s="3">
        <f>_xlfn.XLOOKUP(L15,ランコス!$5:$5,ランコス!$29:$29,"",0,1)</f>
        <v>150000</v>
      </c>
      <c r="M21" s="3">
        <f>_xlfn.XLOOKUP(L15,ランコス!$5:$5,ランコス!$71:$71,"",0,1)</f>
        <v>74000</v>
      </c>
      <c r="N21" s="3">
        <f>_xlfn.XLOOKUP(N15,ランコス!$5:$5,ランコス!$29:$29,"",0,1)</f>
        <v>142000</v>
      </c>
      <c r="O21" s="3">
        <f>_xlfn.XLOOKUP(N15,ランコス!$5:$5,ランコス!$38:$38,"",0,1)</f>
        <v>160000</v>
      </c>
      <c r="P21" s="3">
        <f>_xlfn.XLOOKUP(P15,ランコス!$5:$5,ランコス!$29:$29,"",0,1)</f>
        <v>147053</v>
      </c>
      <c r="Q21" s="3">
        <f>_xlfn.XLOOKUP(P15,ランコス!$5:$5,ランコス!$38:$38,"",0,1)</f>
        <v>165450</v>
      </c>
      <c r="R21" s="3">
        <f>_xlfn.XLOOKUP(R15,ランコス!$5:$5,ランコス!$29:$29,"",0,1)</f>
        <v>152000</v>
      </c>
      <c r="S21" s="3">
        <f>_xlfn.XLOOKUP(R15,ランコス!$5:$5,ランコス!$38:$38,"",0,1)</f>
        <v>171000</v>
      </c>
      <c r="T21" s="3">
        <f>_xlfn.XLOOKUP(T15,ランコス!$5:$5,ランコス!$29:$29,"",0,1)</f>
        <v>128000</v>
      </c>
      <c r="U21" s="3">
        <f>_xlfn.XLOOKUP(T15,ランコス!$5:$5,ランコス!$38:$38,"",0,1)</f>
        <v>144000</v>
      </c>
      <c r="V21" s="3">
        <f>_xlfn.XLOOKUP(V15,ランコス!$5:$5,ランコス!$29:$29,"",0,1)</f>
        <v>146000</v>
      </c>
      <c r="W21" s="3">
        <f>_xlfn.XLOOKUP(V15,ランコス!$5:$5,ランコス!$38:$38,"",0,1)</f>
        <v>165000</v>
      </c>
      <c r="X21" s="3">
        <f>_xlfn.XLOOKUP(X15,ランコス!$5:$5,ランコス!$29:$29,"",0,1)</f>
        <v>130000</v>
      </c>
      <c r="Y21" s="3">
        <f>_xlfn.XLOOKUP(X15,ランコス!$5:$5,ランコス!$38:$38,"",0,1)</f>
        <v>145000</v>
      </c>
      <c r="Z21" s="3">
        <f>_xlfn.XLOOKUP(Z15,ランコス!$5:$5,ランコス!$29:$29,"",0,1)</f>
        <v>129000</v>
      </c>
      <c r="AA21" s="3">
        <f>_xlfn.XLOOKUP(Z15,ランコス!$5:$5,ランコス!$38:$38,"",0,1)</f>
        <v>145000</v>
      </c>
    </row>
    <row r="22" spans="2:27">
      <c r="B22" s="462" t="s">
        <v>22</v>
      </c>
      <c r="C22" s="462"/>
      <c r="D22" s="3">
        <f>_xlfn.XLOOKUP(D15,ランコス!$5:$5,ランコス!$25:$25,"",0,1)</f>
        <v>259165</v>
      </c>
      <c r="E22" s="3">
        <f>_xlfn.XLOOKUP(D15,ランコス!$5:$5,ランコス!$34:$34,"",0,1)</f>
        <v>322506</v>
      </c>
      <c r="F22" s="3">
        <f>_xlfn.XLOOKUP(F15,ランコス!$5:$5,ランコス!$25:$25,"",0,1)</f>
        <v>236000</v>
      </c>
      <c r="G22" s="3">
        <f>_xlfn.XLOOKUP(F15,ランコス!$5:$5,ランコス!$34:$34,"",0,1)</f>
        <v>294000</v>
      </c>
      <c r="H22" s="3">
        <f>_xlfn.XLOOKUP(H15,ランコス!$5:$5,ランコス!$25:$25,"",0,1)</f>
        <v>236000</v>
      </c>
      <c r="I22" s="3">
        <f>_xlfn.XLOOKUP(H15,ランコス!$5:$5,ランコス!$34:$34,"",0,1)</f>
        <v>294000</v>
      </c>
      <c r="J22" s="3">
        <f>_xlfn.XLOOKUP(J15,ランコス!$5:$5,ランコス!$25:$25,"",0,1)</f>
        <v>197000</v>
      </c>
      <c r="K22" s="3">
        <f>_xlfn.XLOOKUP(J15,ランコス!$5:$5,ランコス!$34:$34,"",0,1)</f>
        <v>247000</v>
      </c>
      <c r="L22" s="3">
        <f>_xlfn.XLOOKUP(L15,ランコス!$5:$5,ランコス!$25:$25,"",0,1)</f>
        <v>217000</v>
      </c>
      <c r="M22" s="3">
        <f>_xlfn.XLOOKUP(L15,ランコス!$5:$5,ランコス!$34:$34,"",0,1)</f>
        <v>271000</v>
      </c>
      <c r="N22" s="3">
        <f>_xlfn.XLOOKUP(N15,ランコス!$5:$5,ランコス!$25:$25,"",0,1)</f>
        <v>170000</v>
      </c>
      <c r="O22" s="3">
        <f>_xlfn.XLOOKUP(N15,ランコス!$5:$5,ランコス!$34:$34,"",0,1)</f>
        <v>212000</v>
      </c>
      <c r="P22" s="3">
        <f>_xlfn.XLOOKUP(P15,ランコス!$5:$5,ランコス!$25:$25,"",0,1)</f>
        <v>176118</v>
      </c>
      <c r="Q22" s="3">
        <f>_xlfn.XLOOKUP(P15,ランコス!$5:$5,ランコス!$34:$34,"",0,1)</f>
        <v>220227</v>
      </c>
      <c r="R22" s="3">
        <f>_xlfn.XLOOKUP(R15,ランコス!$5:$5,ランコス!$25:$25,"",0,1)</f>
        <v>183000</v>
      </c>
      <c r="S22" s="3">
        <f>_xlfn.XLOOKUP(R15,ランコス!$5:$5,ランコス!$34:$34,"",0,1)</f>
        <v>228000</v>
      </c>
      <c r="T22" s="3">
        <f>_xlfn.XLOOKUP(T15,ランコス!$5:$5,ランコス!$25:$25,"",0,1)</f>
        <v>154000</v>
      </c>
      <c r="U22" s="3">
        <f>_xlfn.XLOOKUP(T15,ランコス!$5:$5,ランコス!$34:$34,"",0,1)</f>
        <v>193000</v>
      </c>
      <c r="V22" s="3">
        <f>_xlfn.XLOOKUP(V15,ランコス!$5:$5,ランコス!$25:$25,"",0,1)</f>
        <v>186000</v>
      </c>
      <c r="W22" s="3">
        <f>_xlfn.XLOOKUP(V15,ランコス!$5:$5,ランコス!$34:$34,"",0,1)</f>
        <v>233000</v>
      </c>
      <c r="X22" s="3">
        <f>_xlfn.XLOOKUP(X15,ランコス!$5:$5,ランコス!$25:$25,"",0,1)</f>
        <v>186000</v>
      </c>
      <c r="Y22" s="3">
        <f>_xlfn.XLOOKUP(X15,ランコス!$5:$5,ランコス!$34:$34,"",0,1)</f>
        <v>234000</v>
      </c>
      <c r="Z22" s="3">
        <f>_xlfn.XLOOKUP(Z15,ランコス!$5:$5,ランコス!$25:$25,"",0,1)</f>
        <v>144000</v>
      </c>
      <c r="AA22" s="3">
        <f>_xlfn.XLOOKUP(Z15,ランコス!$5:$5,ランコス!$34:$34,"",0,1)</f>
        <v>180000</v>
      </c>
    </row>
    <row r="23" spans="2:27" ht="18.75">
      <c r="B23"/>
      <c r="C23"/>
    </row>
  </sheetData>
  <mergeCells count="15">
    <mergeCell ref="P15:Q15"/>
    <mergeCell ref="B17:B19"/>
    <mergeCell ref="B20:B21"/>
    <mergeCell ref="B22:C22"/>
    <mergeCell ref="N15:O15"/>
    <mergeCell ref="L15:M15"/>
    <mergeCell ref="H15:I15"/>
    <mergeCell ref="D15:E15"/>
    <mergeCell ref="J15:K15"/>
    <mergeCell ref="F15:G15"/>
    <mergeCell ref="R15:S15"/>
    <mergeCell ref="Z15:AA15"/>
    <mergeCell ref="T15:U15"/>
    <mergeCell ref="V15:W15"/>
    <mergeCell ref="X15:Y15"/>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1757E-3B1A-4128-B26E-F6D0B4C1F316}">
  <sheetPr>
    <tabColor rgb="FF92D050"/>
    <pageSetUpPr fitToPage="1"/>
  </sheetPr>
  <dimension ref="A1:S61"/>
  <sheetViews>
    <sheetView showGridLines="0" zoomScale="115" zoomScaleNormal="115" zoomScaleSheetLayoutView="25" zoomScalePageLayoutView="20" workbookViewId="0">
      <selection activeCell="M23" sqref="M23"/>
    </sheetView>
  </sheetViews>
  <sheetFormatPr defaultColWidth="8.5" defaultRowHeight="12.75" customHeight="1"/>
  <cols>
    <col min="1" max="1" width="5.25" style="19" customWidth="1"/>
    <col min="2" max="2" width="10" style="19" customWidth="1"/>
    <col min="3" max="3" width="7.75" style="19" customWidth="1"/>
    <col min="4" max="4" width="8.75" style="19" customWidth="1"/>
    <col min="5" max="5" width="15.75" style="19" customWidth="1"/>
    <col min="6" max="6" width="21.5" style="118" bestFit="1" customWidth="1"/>
    <col min="7" max="8" width="7.875" style="105" customWidth="1"/>
    <col min="9" max="9" width="15.25" style="119" customWidth="1"/>
    <col min="10" max="11" width="7.875" style="105" customWidth="1"/>
    <col min="12" max="12" width="9.875" style="19" bestFit="1" customWidth="1"/>
    <col min="13" max="14" width="8.5" style="19"/>
    <col min="15" max="15" width="16.5" style="19" customWidth="1"/>
    <col min="16" max="16" width="9.5" style="19" customWidth="1"/>
    <col min="17" max="18" width="9.375" style="19" customWidth="1"/>
    <col min="19" max="19" width="10.875" style="113" customWidth="1"/>
    <col min="20" max="16384" width="8.5" style="19"/>
  </cols>
  <sheetData>
    <row r="1" spans="1:19" ht="12.75" customHeight="1">
      <c r="A1" s="18" t="s">
        <v>25</v>
      </c>
      <c r="F1" s="104"/>
      <c r="I1" s="118"/>
    </row>
    <row r="2" spans="1:19" ht="12.75" customHeight="1">
      <c r="C2" s="18"/>
      <c r="F2" s="104"/>
      <c r="I2" s="118"/>
    </row>
    <row r="3" spans="1:19" ht="12.75" customHeight="1">
      <c r="B3" s="20" t="s">
        <v>26</v>
      </c>
      <c r="C3" s="21"/>
      <c r="D3" s="22"/>
      <c r="E3" s="22"/>
      <c r="F3" s="81"/>
      <c r="G3" s="83"/>
      <c r="H3" s="83"/>
      <c r="I3" s="120"/>
      <c r="J3" s="83"/>
      <c r="K3" s="83"/>
    </row>
    <row r="4" spans="1:19" ht="17.45" customHeight="1" thickBot="1">
      <c r="A4" s="24"/>
      <c r="B4" s="24" t="s">
        <v>27</v>
      </c>
      <c r="C4" s="22"/>
      <c r="D4" s="22"/>
      <c r="E4" s="22"/>
      <c r="F4" s="82"/>
      <c r="G4" s="121"/>
      <c r="H4" s="121"/>
      <c r="I4" s="157"/>
      <c r="J4" s="121"/>
      <c r="K4" s="121"/>
    </row>
    <row r="5" spans="1:19" ht="18" customHeight="1" thickBot="1">
      <c r="A5" s="24"/>
      <c r="B5" s="26"/>
      <c r="C5" s="27"/>
      <c r="D5" s="27"/>
      <c r="E5" s="28"/>
      <c r="F5" s="73"/>
      <c r="G5" s="74"/>
      <c r="H5" s="74"/>
      <c r="I5" s="117" t="s">
        <v>105</v>
      </c>
      <c r="J5" s="74" t="s">
        <v>119</v>
      </c>
      <c r="K5" s="74"/>
      <c r="M5" s="19" t="s">
        <v>28</v>
      </c>
    </row>
    <row r="6" spans="1:19" ht="12.75" customHeight="1">
      <c r="A6" s="24"/>
      <c r="B6" s="29" t="s">
        <v>29</v>
      </c>
      <c r="C6" s="30" t="s">
        <v>30</v>
      </c>
      <c r="D6" s="30" t="s">
        <v>31</v>
      </c>
      <c r="E6" s="23" t="s">
        <v>32</v>
      </c>
      <c r="F6" s="31" t="s">
        <v>33</v>
      </c>
      <c r="G6" s="32"/>
      <c r="H6" s="198" t="s">
        <v>2</v>
      </c>
      <c r="I6" s="33" t="s">
        <v>34</v>
      </c>
      <c r="J6" s="198" t="s">
        <v>120</v>
      </c>
      <c r="K6" s="198" t="s">
        <v>2</v>
      </c>
      <c r="M6" s="108"/>
      <c r="N6" s="109"/>
      <c r="O6" s="110"/>
      <c r="P6" s="111"/>
      <c r="Q6" s="31" t="s">
        <v>33</v>
      </c>
      <c r="R6" s="122"/>
      <c r="S6" s="114" t="s">
        <v>34</v>
      </c>
    </row>
    <row r="7" spans="1:19" ht="12.75" customHeight="1" thickBot="1">
      <c r="A7" s="34"/>
      <c r="B7" s="35"/>
      <c r="C7" s="36"/>
      <c r="D7" s="36"/>
      <c r="E7" s="37"/>
      <c r="F7" s="38"/>
      <c r="G7" s="39"/>
      <c r="H7" s="39"/>
      <c r="I7" s="40" t="s">
        <v>35</v>
      </c>
      <c r="J7" s="39"/>
      <c r="K7" s="39"/>
      <c r="M7" s="87"/>
      <c r="N7" s="92"/>
      <c r="O7" s="93"/>
      <c r="P7" s="107"/>
      <c r="Q7" s="38"/>
      <c r="R7" s="123"/>
      <c r="S7" s="115" t="s">
        <v>35</v>
      </c>
    </row>
    <row r="8" spans="1:19" ht="12.75" customHeight="1">
      <c r="A8" s="41"/>
      <c r="B8" s="42" t="s">
        <v>36</v>
      </c>
      <c r="C8" s="27" t="s">
        <v>37</v>
      </c>
      <c r="D8" s="27" t="s">
        <v>38</v>
      </c>
      <c r="E8" s="28" t="s">
        <v>39</v>
      </c>
      <c r="F8" s="188" t="s">
        <v>77</v>
      </c>
      <c r="G8" s="189"/>
      <c r="H8" s="189"/>
      <c r="I8" s="190">
        <v>1440000</v>
      </c>
      <c r="J8" s="189"/>
      <c r="K8" s="189"/>
      <c r="L8" s="71"/>
      <c r="M8" s="112" t="s">
        <v>40</v>
      </c>
      <c r="N8" s="86" t="s">
        <v>41</v>
      </c>
      <c r="O8" s="94" t="s">
        <v>302</v>
      </c>
      <c r="P8" s="95"/>
      <c r="Q8" s="126" t="s">
        <v>298</v>
      </c>
      <c r="R8" s="127"/>
      <c r="S8" s="128">
        <v>70000</v>
      </c>
    </row>
    <row r="9" spans="1:19" ht="12.75" customHeight="1">
      <c r="A9" s="24"/>
      <c r="B9" s="42"/>
      <c r="C9" s="44"/>
      <c r="D9" s="44"/>
      <c r="E9" s="45"/>
      <c r="F9" s="77" t="s">
        <v>78</v>
      </c>
      <c r="G9" s="78"/>
      <c r="H9" s="78"/>
      <c r="I9" s="184">
        <v>1350000</v>
      </c>
      <c r="J9" s="78"/>
      <c r="K9" s="78"/>
      <c r="L9" s="71"/>
      <c r="M9" s="88"/>
      <c r="N9" s="89"/>
      <c r="O9" s="96" t="s">
        <v>303</v>
      </c>
      <c r="P9" s="96"/>
      <c r="Q9" s="100" t="s">
        <v>299</v>
      </c>
      <c r="R9" s="101"/>
      <c r="S9" s="129">
        <v>70000</v>
      </c>
    </row>
    <row r="10" spans="1:19" ht="12.75" customHeight="1">
      <c r="A10" s="41"/>
      <c r="B10" s="42"/>
      <c r="C10" s="43" t="s">
        <v>44</v>
      </c>
      <c r="D10" s="43" t="s">
        <v>45</v>
      </c>
      <c r="E10" s="22" t="s">
        <v>43</v>
      </c>
      <c r="F10" s="124" t="s">
        <v>79</v>
      </c>
      <c r="G10" s="137"/>
      <c r="H10" s="137"/>
      <c r="I10" s="125">
        <v>1460000</v>
      </c>
      <c r="J10" s="137"/>
      <c r="K10" s="137"/>
      <c r="L10" s="71"/>
      <c r="M10" s="88"/>
      <c r="N10" s="89"/>
      <c r="O10" s="96" t="s">
        <v>304</v>
      </c>
      <c r="P10" s="96"/>
      <c r="Q10" s="100" t="s">
        <v>300</v>
      </c>
      <c r="R10" s="101"/>
      <c r="S10" s="129">
        <v>70000</v>
      </c>
    </row>
    <row r="11" spans="1:19" ht="12.75" customHeight="1" thickBot="1">
      <c r="A11" s="24"/>
      <c r="B11" s="42"/>
      <c r="C11" s="43"/>
      <c r="D11" s="43" t="s">
        <v>46</v>
      </c>
      <c r="E11" s="22"/>
      <c r="F11" s="133" t="s">
        <v>80</v>
      </c>
      <c r="G11" s="134"/>
      <c r="H11" s="134"/>
      <c r="I11" s="135">
        <v>1390000</v>
      </c>
      <c r="J11" s="134"/>
      <c r="K11" s="134"/>
      <c r="L11" s="71"/>
      <c r="M11" s="90"/>
      <c r="N11" s="510"/>
      <c r="O11" s="106" t="s">
        <v>305</v>
      </c>
      <c r="P11" s="106"/>
      <c r="Q11" s="138" t="s">
        <v>301</v>
      </c>
      <c r="R11" s="139"/>
      <c r="S11" s="140">
        <v>37000</v>
      </c>
    </row>
    <row r="12" spans="1:19" ht="12.75" customHeight="1">
      <c r="A12" s="41"/>
      <c r="B12" s="42"/>
      <c r="C12" s="43"/>
      <c r="D12" s="43"/>
      <c r="E12" s="22"/>
      <c r="F12" s="133" t="s">
        <v>81</v>
      </c>
      <c r="G12" s="134"/>
      <c r="H12" s="134"/>
      <c r="I12" s="135">
        <v>1280000</v>
      </c>
      <c r="J12" s="134"/>
      <c r="K12" s="134"/>
      <c r="L12" s="71"/>
      <c r="M12" s="70"/>
      <c r="N12" s="70"/>
      <c r="O12" s="70"/>
      <c r="P12" s="70"/>
      <c r="Q12" s="507"/>
      <c r="R12" s="508"/>
      <c r="S12" s="509"/>
    </row>
    <row r="13" spans="1:19" ht="12.75" customHeight="1">
      <c r="A13" s="24"/>
      <c r="B13" s="46"/>
      <c r="C13" s="43"/>
      <c r="D13" s="43"/>
      <c r="E13" s="22"/>
      <c r="F13" s="75" t="s">
        <v>82</v>
      </c>
      <c r="G13" s="76"/>
      <c r="H13" s="76"/>
      <c r="I13" s="135">
        <v>1510000</v>
      </c>
      <c r="J13" s="76"/>
      <c r="K13" s="76"/>
      <c r="L13" s="71"/>
      <c r="M13" s="70"/>
      <c r="N13" s="70"/>
      <c r="O13" s="70"/>
      <c r="P13" s="70"/>
      <c r="Q13" s="507"/>
      <c r="R13" s="508"/>
      <c r="S13" s="509"/>
    </row>
    <row r="14" spans="1:19" ht="12.75" customHeight="1">
      <c r="A14" s="41"/>
      <c r="B14" s="46"/>
      <c r="C14" s="43"/>
      <c r="D14" s="43"/>
      <c r="E14" s="22"/>
      <c r="F14" s="75" t="s">
        <v>83</v>
      </c>
      <c r="G14" s="76"/>
      <c r="H14" s="76"/>
      <c r="I14" s="135">
        <v>1400000</v>
      </c>
      <c r="J14" s="76"/>
      <c r="K14" s="76"/>
      <c r="L14" s="71"/>
      <c r="M14" s="70"/>
      <c r="N14" s="70"/>
      <c r="O14" s="70"/>
      <c r="P14" s="70"/>
      <c r="Q14" s="507"/>
      <c r="R14" s="508"/>
      <c r="S14" s="509"/>
    </row>
    <row r="15" spans="1:19" ht="12.75" customHeight="1">
      <c r="A15" s="24"/>
      <c r="B15" s="46"/>
      <c r="C15" s="43"/>
      <c r="D15" s="43" t="s">
        <v>46</v>
      </c>
      <c r="E15" s="22"/>
      <c r="F15" s="75" t="s">
        <v>84</v>
      </c>
      <c r="G15" s="76"/>
      <c r="H15" s="76"/>
      <c r="I15" s="135">
        <v>1390000</v>
      </c>
      <c r="J15" s="76"/>
      <c r="K15" s="76"/>
      <c r="L15" s="71"/>
      <c r="M15" s="70"/>
      <c r="N15" s="70"/>
      <c r="O15" s="70"/>
      <c r="P15" s="70"/>
      <c r="Q15" s="507"/>
      <c r="R15" s="508"/>
      <c r="S15" s="509"/>
    </row>
    <row r="16" spans="1:19" ht="12.75" customHeight="1">
      <c r="A16" s="41"/>
      <c r="B16" s="46"/>
      <c r="C16" s="43"/>
      <c r="D16" s="43"/>
      <c r="E16" s="22"/>
      <c r="F16" s="75" t="s">
        <v>85</v>
      </c>
      <c r="G16" s="76"/>
      <c r="H16" s="76"/>
      <c r="I16" s="135">
        <v>1320000</v>
      </c>
      <c r="J16" s="76"/>
      <c r="K16" s="76"/>
      <c r="L16" s="159"/>
      <c r="M16" s="70"/>
      <c r="N16" s="70"/>
      <c r="O16" s="70"/>
      <c r="P16" s="70"/>
      <c r="Q16" s="507"/>
      <c r="R16" s="508"/>
      <c r="S16" s="509"/>
    </row>
    <row r="17" spans="1:19" ht="12.75" customHeight="1">
      <c r="A17" s="24"/>
      <c r="B17" s="46"/>
      <c r="C17" s="44"/>
      <c r="D17" s="44"/>
      <c r="E17" s="45"/>
      <c r="F17" s="77" t="s">
        <v>86</v>
      </c>
      <c r="G17" s="78"/>
      <c r="H17" s="78"/>
      <c r="I17" s="184">
        <v>1210000</v>
      </c>
      <c r="J17" s="78"/>
      <c r="K17" s="78"/>
      <c r="L17" s="71"/>
      <c r="M17" s="70"/>
      <c r="N17" s="70"/>
      <c r="O17" s="70"/>
      <c r="P17" s="70"/>
      <c r="Q17" s="507"/>
      <c r="R17" s="508"/>
      <c r="S17" s="509"/>
    </row>
    <row r="18" spans="1:19" ht="12.75" customHeight="1">
      <c r="A18" s="41"/>
      <c r="B18" s="46"/>
      <c r="C18" s="43" t="s">
        <v>44</v>
      </c>
      <c r="D18" s="43" t="s">
        <v>42</v>
      </c>
      <c r="E18" s="22" t="s">
        <v>43</v>
      </c>
      <c r="F18" s="124" t="s">
        <v>87</v>
      </c>
      <c r="G18" s="137"/>
      <c r="H18" s="137"/>
      <c r="I18" s="125">
        <v>1540000</v>
      </c>
      <c r="J18" s="137"/>
      <c r="K18" s="137"/>
      <c r="L18" s="71"/>
    </row>
    <row r="19" spans="1:19" ht="12.75" customHeight="1" thickBot="1">
      <c r="A19" s="24"/>
      <c r="B19" s="46"/>
      <c r="C19" s="43"/>
      <c r="D19" s="43"/>
      <c r="E19" s="22"/>
      <c r="F19" s="124" t="s">
        <v>88</v>
      </c>
      <c r="G19" s="137"/>
      <c r="H19" s="137"/>
      <c r="I19" s="125">
        <v>1410000</v>
      </c>
      <c r="J19" s="137"/>
      <c r="K19" s="137"/>
      <c r="L19" s="71"/>
    </row>
    <row r="20" spans="1:19" ht="12.75" customHeight="1">
      <c r="A20" s="41"/>
      <c r="B20" s="46"/>
      <c r="C20" s="43"/>
      <c r="D20" s="43"/>
      <c r="E20" s="22"/>
      <c r="F20" s="124" t="s">
        <v>89</v>
      </c>
      <c r="G20" s="137"/>
      <c r="H20" s="137"/>
      <c r="I20" s="125">
        <v>1300000</v>
      </c>
      <c r="J20" s="137"/>
      <c r="K20" s="137"/>
      <c r="L20" s="71"/>
      <c r="M20" s="112" t="s">
        <v>47</v>
      </c>
      <c r="N20" s="91"/>
      <c r="O20" s="94" t="s">
        <v>48</v>
      </c>
      <c r="P20" s="95"/>
      <c r="Q20" s="126" t="s">
        <v>49</v>
      </c>
      <c r="R20" s="127"/>
      <c r="S20" s="141">
        <v>13500</v>
      </c>
    </row>
    <row r="21" spans="1:19" ht="12.75" customHeight="1">
      <c r="A21" s="24"/>
      <c r="B21" s="46"/>
      <c r="C21" s="43"/>
      <c r="D21" s="43"/>
      <c r="E21" s="22"/>
      <c r="F21" s="133" t="s">
        <v>90</v>
      </c>
      <c r="G21" s="134"/>
      <c r="H21" s="134"/>
      <c r="I21" s="135">
        <v>1340000</v>
      </c>
      <c r="J21" s="134"/>
      <c r="K21" s="134"/>
      <c r="L21" s="71"/>
      <c r="M21" s="88"/>
      <c r="N21" s="99"/>
      <c r="O21" s="98" t="s">
        <v>50</v>
      </c>
      <c r="P21" s="97"/>
      <c r="Q21" s="136" t="s">
        <v>51</v>
      </c>
      <c r="R21" s="103"/>
      <c r="S21" s="142">
        <v>20000</v>
      </c>
    </row>
    <row r="22" spans="1:19" ht="12.75" customHeight="1">
      <c r="A22" s="41"/>
      <c r="B22" s="46"/>
      <c r="C22" s="43"/>
      <c r="D22" s="43"/>
      <c r="E22" s="47"/>
      <c r="F22" s="133" t="s">
        <v>91</v>
      </c>
      <c r="G22" s="134"/>
      <c r="H22" s="134"/>
      <c r="I22" s="135">
        <v>1230000</v>
      </c>
      <c r="J22" s="134"/>
      <c r="K22" s="134"/>
      <c r="L22" s="71"/>
      <c r="M22" s="88"/>
      <c r="N22" s="99"/>
      <c r="O22" s="98" t="s">
        <v>52</v>
      </c>
      <c r="P22" s="97"/>
      <c r="Q22" s="136" t="s">
        <v>53</v>
      </c>
      <c r="R22" s="103"/>
      <c r="S22" s="142">
        <v>10000</v>
      </c>
    </row>
    <row r="23" spans="1:19" ht="12.75" customHeight="1">
      <c r="A23" s="24"/>
      <c r="B23" s="46"/>
      <c r="C23" s="48" t="s">
        <v>104</v>
      </c>
      <c r="D23" s="48" t="s">
        <v>38</v>
      </c>
      <c r="E23" s="49" t="s">
        <v>43</v>
      </c>
      <c r="F23" s="144" t="s">
        <v>92</v>
      </c>
      <c r="G23" s="145"/>
      <c r="H23" s="145"/>
      <c r="I23" s="146">
        <v>1220000</v>
      </c>
      <c r="J23" s="145"/>
      <c r="K23" s="145"/>
      <c r="L23" s="71"/>
      <c r="M23" s="88"/>
      <c r="N23" s="99"/>
      <c r="O23" s="98" t="s">
        <v>54</v>
      </c>
      <c r="P23" s="97"/>
      <c r="Q23" s="136" t="s">
        <v>55</v>
      </c>
      <c r="R23" s="103"/>
      <c r="S23" s="142">
        <v>20000</v>
      </c>
    </row>
    <row r="24" spans="1:19" ht="12.75" customHeight="1">
      <c r="A24" s="41"/>
      <c r="B24" s="46"/>
      <c r="C24" s="43"/>
      <c r="D24" s="43"/>
      <c r="E24" s="22"/>
      <c r="F24" s="133" t="s">
        <v>93</v>
      </c>
      <c r="G24" s="134"/>
      <c r="H24" s="134"/>
      <c r="I24" s="135">
        <v>1110000</v>
      </c>
      <c r="J24" s="134"/>
      <c r="K24" s="134"/>
      <c r="L24" s="71"/>
      <c r="M24" s="88"/>
      <c r="N24" s="99"/>
      <c r="O24" s="98" t="s">
        <v>56</v>
      </c>
      <c r="P24" s="97"/>
      <c r="Q24" s="136" t="s">
        <v>57</v>
      </c>
      <c r="R24" s="103"/>
      <c r="S24" s="142">
        <v>26500</v>
      </c>
    </row>
    <row r="25" spans="1:19" ht="12.75" customHeight="1">
      <c r="A25" s="24"/>
      <c r="B25" s="46"/>
      <c r="C25" s="43"/>
      <c r="D25" s="43"/>
      <c r="E25" s="47"/>
      <c r="F25" s="182" t="s">
        <v>94</v>
      </c>
      <c r="G25" s="183" t="s">
        <v>95</v>
      </c>
      <c r="H25" s="183"/>
      <c r="I25" s="184">
        <v>1130000</v>
      </c>
      <c r="J25" s="183"/>
      <c r="K25" s="183"/>
      <c r="L25" s="71"/>
      <c r="M25" s="88"/>
      <c r="N25" s="99"/>
      <c r="O25" s="97" t="s">
        <v>58</v>
      </c>
      <c r="P25" s="97"/>
      <c r="Q25" s="136" t="s">
        <v>59</v>
      </c>
      <c r="R25" s="103"/>
      <c r="S25" s="142">
        <v>21000</v>
      </c>
    </row>
    <row r="26" spans="1:19" ht="12.75" customHeight="1">
      <c r="A26" s="41"/>
      <c r="B26" s="46"/>
      <c r="C26" s="43"/>
      <c r="D26" s="48" t="s">
        <v>66</v>
      </c>
      <c r="E26" s="49" t="s">
        <v>43</v>
      </c>
      <c r="F26" s="124" t="s">
        <v>96</v>
      </c>
      <c r="G26" s="137"/>
      <c r="H26" s="137"/>
      <c r="I26" s="125">
        <v>1270000</v>
      </c>
      <c r="J26" s="137"/>
      <c r="K26" s="137"/>
      <c r="L26" s="71"/>
      <c r="M26" s="88"/>
      <c r="N26" s="99"/>
      <c r="O26" s="97" t="s">
        <v>60</v>
      </c>
      <c r="P26" s="97"/>
      <c r="Q26" s="136" t="s">
        <v>61</v>
      </c>
      <c r="R26" s="103"/>
      <c r="S26" s="142">
        <v>12000</v>
      </c>
    </row>
    <row r="27" spans="1:19" ht="12.75" customHeight="1" thickBot="1">
      <c r="A27" s="24"/>
      <c r="B27" s="46"/>
      <c r="C27" s="43"/>
      <c r="D27" s="43"/>
      <c r="E27" s="22"/>
      <c r="F27" s="130" t="s">
        <v>97</v>
      </c>
      <c r="G27" s="131"/>
      <c r="H27" s="131"/>
      <c r="I27" s="132">
        <v>1180000</v>
      </c>
      <c r="J27" s="131"/>
      <c r="K27" s="131"/>
      <c r="L27" s="71"/>
      <c r="M27" s="90"/>
      <c r="N27" s="102"/>
      <c r="O27" s="106" t="s">
        <v>62</v>
      </c>
      <c r="P27" s="106"/>
      <c r="Q27" s="138" t="s">
        <v>63</v>
      </c>
      <c r="R27" s="139"/>
      <c r="S27" s="143">
        <v>12000</v>
      </c>
    </row>
    <row r="28" spans="1:19" ht="12.75" customHeight="1">
      <c r="A28" s="41"/>
      <c r="B28" s="46"/>
      <c r="C28" s="43"/>
      <c r="D28" s="52" t="s">
        <v>38</v>
      </c>
      <c r="E28" s="53" t="s">
        <v>67</v>
      </c>
      <c r="F28" s="144" t="s">
        <v>98</v>
      </c>
      <c r="G28" s="145"/>
      <c r="H28" s="145"/>
      <c r="I28" s="146">
        <v>1070000</v>
      </c>
      <c r="J28" s="145"/>
      <c r="K28" s="145"/>
      <c r="L28" s="85"/>
    </row>
    <row r="29" spans="1:19" ht="12.75" customHeight="1">
      <c r="A29" s="24"/>
      <c r="B29" s="46"/>
      <c r="C29" s="43"/>
      <c r="D29" s="43"/>
      <c r="E29" s="22"/>
      <c r="F29" s="130" t="s">
        <v>99</v>
      </c>
      <c r="G29" s="131"/>
      <c r="H29" s="131"/>
      <c r="I29" s="132">
        <v>970000</v>
      </c>
      <c r="J29" s="131"/>
      <c r="K29" s="131"/>
      <c r="L29" s="85"/>
    </row>
    <row r="30" spans="1:19" ht="12.75" customHeight="1">
      <c r="A30" s="41"/>
      <c r="B30" s="46"/>
      <c r="C30" s="43"/>
      <c r="D30" s="48" t="s">
        <v>66</v>
      </c>
      <c r="E30" s="53" t="s">
        <v>67</v>
      </c>
      <c r="F30" s="185" t="s">
        <v>100</v>
      </c>
      <c r="G30" s="186"/>
      <c r="H30" s="186"/>
      <c r="I30" s="187">
        <v>1150000</v>
      </c>
      <c r="J30" s="186"/>
      <c r="K30" s="186"/>
      <c r="L30" s="71"/>
    </row>
    <row r="31" spans="1:19" ht="12.75" customHeight="1">
      <c r="A31" s="24"/>
      <c r="B31" s="46"/>
      <c r="C31" s="43"/>
      <c r="D31" s="44"/>
      <c r="E31" s="45"/>
      <c r="F31" s="130" t="s">
        <v>101</v>
      </c>
      <c r="G31" s="131"/>
      <c r="H31" s="131"/>
      <c r="I31" s="132">
        <v>1060000</v>
      </c>
      <c r="J31" s="131"/>
      <c r="K31" s="131"/>
      <c r="L31" s="71"/>
    </row>
    <row r="32" spans="1:19" ht="12.75" customHeight="1">
      <c r="A32" s="41"/>
      <c r="B32" s="46"/>
      <c r="C32" s="43"/>
      <c r="D32" s="43" t="s">
        <v>38</v>
      </c>
      <c r="E32" s="50" t="s">
        <v>68</v>
      </c>
      <c r="F32" s="124" t="s">
        <v>102</v>
      </c>
      <c r="G32" s="137"/>
      <c r="H32" s="137"/>
      <c r="I32" s="125">
        <v>1100000</v>
      </c>
      <c r="J32" s="137"/>
      <c r="K32" s="137"/>
      <c r="L32" s="71"/>
    </row>
    <row r="33" spans="1:12" ht="12.75" customHeight="1">
      <c r="A33" s="24"/>
      <c r="B33" s="46"/>
      <c r="C33" s="43"/>
      <c r="D33" s="43"/>
      <c r="E33" s="51"/>
      <c r="F33" s="147" t="s">
        <v>103</v>
      </c>
      <c r="G33" s="148"/>
      <c r="H33" s="148"/>
      <c r="I33" s="149">
        <v>1010000</v>
      </c>
      <c r="J33" s="148"/>
      <c r="K33" s="148"/>
      <c r="L33" s="71"/>
    </row>
    <row r="34" spans="1:12" ht="12.75" customHeight="1" thickBot="1">
      <c r="A34" s="41"/>
      <c r="B34" s="54"/>
      <c r="C34" s="55" t="s">
        <v>64</v>
      </c>
      <c r="D34" s="55" t="s">
        <v>38</v>
      </c>
      <c r="E34" s="56" t="s">
        <v>43</v>
      </c>
      <c r="F34" s="150" t="s">
        <v>69</v>
      </c>
      <c r="G34" s="151" t="s">
        <v>65</v>
      </c>
      <c r="H34" s="151"/>
      <c r="I34" s="152" t="s">
        <v>70</v>
      </c>
      <c r="J34" s="151"/>
      <c r="K34" s="151"/>
      <c r="L34" s="71"/>
    </row>
    <row r="35" spans="1:12" ht="12.75" customHeight="1">
      <c r="A35" s="24"/>
      <c r="B35" s="22"/>
      <c r="C35" s="22"/>
      <c r="D35" s="22"/>
      <c r="E35" s="22"/>
      <c r="F35" s="82"/>
      <c r="G35" s="83"/>
      <c r="H35" s="83"/>
      <c r="I35" s="84"/>
      <c r="J35" s="83"/>
      <c r="K35" s="83"/>
      <c r="L35" s="71"/>
    </row>
    <row r="36" spans="1:12" ht="12.75" customHeight="1" thickBot="1">
      <c r="A36" s="41"/>
      <c r="B36" s="22" t="s">
        <v>71</v>
      </c>
      <c r="C36" s="22"/>
      <c r="D36" s="22"/>
      <c r="E36" s="22"/>
      <c r="F36" s="82"/>
      <c r="G36" s="121"/>
      <c r="H36" s="121"/>
      <c r="I36" s="157"/>
      <c r="J36" s="121"/>
      <c r="K36" s="121"/>
      <c r="L36" s="71"/>
    </row>
    <row r="37" spans="1:12" ht="12.75" customHeight="1" thickBot="1">
      <c r="A37" s="24"/>
      <c r="B37" s="26"/>
      <c r="C37" s="27"/>
      <c r="D37" s="27"/>
      <c r="E37" s="28"/>
      <c r="F37" s="73"/>
      <c r="G37" s="74"/>
      <c r="H37" s="74"/>
      <c r="I37" s="117" t="s">
        <v>105</v>
      </c>
      <c r="J37" s="74"/>
      <c r="K37" s="74"/>
      <c r="L37" s="85"/>
    </row>
    <row r="38" spans="1:12" ht="12.75" customHeight="1">
      <c r="A38" s="41"/>
      <c r="B38" s="29" t="s">
        <v>29</v>
      </c>
      <c r="C38" s="30" t="s">
        <v>30</v>
      </c>
      <c r="D38" s="30" t="s">
        <v>31</v>
      </c>
      <c r="E38" s="23" t="s">
        <v>32</v>
      </c>
      <c r="F38" s="31" t="s">
        <v>33</v>
      </c>
      <c r="G38" s="32"/>
      <c r="H38" s="198"/>
      <c r="I38" s="33" t="s">
        <v>34</v>
      </c>
      <c r="J38" s="198"/>
      <c r="K38" s="198"/>
      <c r="L38" s="71"/>
    </row>
    <row r="39" spans="1:12" ht="12.75" customHeight="1" thickBot="1">
      <c r="A39" s="24"/>
      <c r="B39" s="35"/>
      <c r="C39" s="36"/>
      <c r="D39" s="36"/>
      <c r="E39" s="58"/>
      <c r="F39" s="38"/>
      <c r="G39" s="39"/>
      <c r="H39" s="39"/>
      <c r="I39" s="40" t="s">
        <v>35</v>
      </c>
      <c r="J39" s="39"/>
      <c r="K39" s="39"/>
      <c r="L39" s="71"/>
    </row>
    <row r="40" spans="1:12" ht="12.75" customHeight="1">
      <c r="A40" s="41"/>
      <c r="B40" s="59" t="s">
        <v>36</v>
      </c>
      <c r="C40" s="60" t="s">
        <v>44</v>
      </c>
      <c r="D40" s="60" t="s">
        <v>45</v>
      </c>
      <c r="E40" s="61" t="s">
        <v>43</v>
      </c>
      <c r="F40" s="75" t="s">
        <v>72</v>
      </c>
      <c r="G40" s="76"/>
      <c r="H40" s="76"/>
      <c r="I40" s="153">
        <v>1070000</v>
      </c>
      <c r="J40" s="76"/>
      <c r="K40" s="76"/>
      <c r="L40" s="71"/>
    </row>
    <row r="41" spans="1:12" ht="12.75" customHeight="1">
      <c r="A41" s="24"/>
      <c r="B41" s="63"/>
      <c r="C41" s="64"/>
      <c r="D41" s="64"/>
      <c r="E41" s="65"/>
      <c r="F41" s="77" t="s">
        <v>73</v>
      </c>
      <c r="G41" s="78"/>
      <c r="H41" s="78"/>
      <c r="I41" s="154">
        <v>1190000</v>
      </c>
      <c r="J41" s="78"/>
      <c r="K41" s="78"/>
      <c r="L41" s="71"/>
    </row>
    <row r="42" spans="1:12" ht="12.75" customHeight="1">
      <c r="A42" s="41"/>
      <c r="B42" s="59"/>
      <c r="C42" s="66" t="s">
        <v>74</v>
      </c>
      <c r="D42" s="66" t="s">
        <v>38</v>
      </c>
      <c r="E42" s="67" t="s">
        <v>67</v>
      </c>
      <c r="F42" s="79" t="s">
        <v>75</v>
      </c>
      <c r="G42" s="80"/>
      <c r="H42" s="80"/>
      <c r="I42" s="155">
        <v>940000</v>
      </c>
      <c r="J42" s="80"/>
      <c r="K42" s="80"/>
      <c r="L42" s="71"/>
    </row>
    <row r="43" spans="1:12" ht="12.75" customHeight="1" thickBot="1">
      <c r="A43" s="24"/>
      <c r="B43" s="68"/>
      <c r="C43" s="165"/>
      <c r="D43" s="166"/>
      <c r="E43" s="167"/>
      <c r="F43" s="168" t="s">
        <v>76</v>
      </c>
      <c r="G43" s="39"/>
      <c r="H43" s="39"/>
      <c r="I43" s="169">
        <v>1010000</v>
      </c>
      <c r="J43" s="39"/>
      <c r="K43" s="39"/>
      <c r="L43" s="71"/>
    </row>
    <row r="44" spans="1:12" ht="12.75" customHeight="1">
      <c r="A44" s="41"/>
      <c r="B44" s="69"/>
      <c r="C44" s="69"/>
      <c r="D44" s="69"/>
      <c r="E44" s="69"/>
      <c r="F44" s="82"/>
      <c r="G44" s="83"/>
      <c r="H44" s="83"/>
      <c r="I44" s="84"/>
      <c r="J44" s="83"/>
      <c r="K44" s="83"/>
      <c r="L44" s="71"/>
    </row>
    <row r="45" spans="1:12" ht="12.75" customHeight="1">
      <c r="A45" s="24"/>
      <c r="B45" s="72"/>
      <c r="C45" s="72"/>
      <c r="D45" s="72"/>
      <c r="E45" s="72"/>
      <c r="F45" s="156"/>
      <c r="L45" s="71"/>
    </row>
    <row r="46" spans="1:12" ht="12.75" customHeight="1">
      <c r="A46" s="41"/>
      <c r="L46" s="71"/>
    </row>
    <row r="47" spans="1:12" ht="12.75" customHeight="1">
      <c r="A47" s="24"/>
      <c r="L47" s="71"/>
    </row>
    <row r="48" spans="1:12" ht="12.75" customHeight="1">
      <c r="A48" s="41"/>
      <c r="L48" s="71"/>
    </row>
    <row r="49" spans="1:19" ht="12.75" customHeight="1">
      <c r="A49" s="24"/>
      <c r="L49" s="71"/>
      <c r="P49" s="113"/>
      <c r="S49" s="19"/>
    </row>
    <row r="50" spans="1:19" ht="12.75" customHeight="1">
      <c r="A50" s="41"/>
      <c r="L50" s="160"/>
      <c r="P50" s="113"/>
      <c r="S50" s="19"/>
    </row>
    <row r="51" spans="1:19" ht="13.5" customHeight="1">
      <c r="A51" s="24"/>
      <c r="L51" s="57"/>
      <c r="P51" s="113"/>
      <c r="S51" s="19"/>
    </row>
    <row r="52" spans="1:19" ht="15.95" customHeight="1">
      <c r="A52" s="41"/>
      <c r="L52" s="25"/>
      <c r="P52" s="113"/>
      <c r="Q52" s="62"/>
      <c r="R52" s="62"/>
      <c r="S52" s="62"/>
    </row>
    <row r="53" spans="1:19" ht="15.95" customHeight="1">
      <c r="A53" s="24"/>
      <c r="P53" s="113"/>
      <c r="Q53" s="62"/>
      <c r="R53" s="62"/>
      <c r="S53" s="62"/>
    </row>
    <row r="54" spans="1:19" ht="12.75" customHeight="1">
      <c r="A54" s="41"/>
      <c r="P54" s="113"/>
      <c r="Q54" s="62"/>
      <c r="R54" s="62"/>
      <c r="S54" s="62"/>
    </row>
    <row r="55" spans="1:19" ht="12.75" customHeight="1">
      <c r="A55" s="24"/>
      <c r="P55" s="113"/>
      <c r="Q55" s="62"/>
      <c r="R55" s="62"/>
      <c r="S55" s="62"/>
    </row>
    <row r="56" spans="1:19" s="62" customFormat="1" ht="12" customHeight="1">
      <c r="A56" s="41"/>
      <c r="B56" s="19"/>
      <c r="C56" s="19"/>
      <c r="D56" s="19"/>
      <c r="E56" s="19"/>
      <c r="F56" s="118"/>
      <c r="G56" s="105"/>
      <c r="H56" s="105"/>
      <c r="I56" s="119"/>
      <c r="J56" s="105"/>
      <c r="K56" s="105"/>
      <c r="L56" s="19"/>
      <c r="M56" s="70"/>
      <c r="N56" s="70"/>
      <c r="O56" s="70"/>
      <c r="P56" s="70"/>
      <c r="Q56" s="70"/>
      <c r="R56" s="70"/>
      <c r="S56" s="116"/>
    </row>
    <row r="57" spans="1:19" s="62" customFormat="1" ht="12.75" customHeight="1">
      <c r="A57" s="24"/>
      <c r="B57" s="19"/>
      <c r="C57" s="19"/>
      <c r="D57" s="19"/>
      <c r="E57" s="19"/>
      <c r="F57" s="118"/>
      <c r="G57" s="105"/>
      <c r="H57" s="105"/>
      <c r="I57" s="119"/>
      <c r="J57" s="105"/>
      <c r="K57" s="105"/>
      <c r="L57" s="19"/>
      <c r="M57" s="19"/>
      <c r="N57" s="19"/>
      <c r="O57" s="19"/>
      <c r="P57" s="19"/>
      <c r="Q57" s="19"/>
      <c r="R57" s="19"/>
      <c r="S57" s="113"/>
    </row>
    <row r="58" spans="1:19" s="62" customFormat="1" ht="14.25" customHeight="1">
      <c r="A58" s="41"/>
      <c r="B58" s="19"/>
      <c r="C58" s="19"/>
      <c r="D58" s="19"/>
      <c r="E58" s="19"/>
      <c r="F58" s="118"/>
      <c r="G58" s="105"/>
      <c r="H58" s="105"/>
      <c r="I58" s="119"/>
      <c r="J58" s="105"/>
      <c r="K58" s="105"/>
      <c r="L58" s="19"/>
      <c r="M58" s="19"/>
      <c r="N58" s="19"/>
      <c r="O58" s="19"/>
      <c r="P58" s="19"/>
      <c r="Q58" s="19"/>
      <c r="R58" s="19"/>
      <c r="S58" s="113"/>
    </row>
    <row r="59" spans="1:19" s="62" customFormat="1" ht="14.25" customHeight="1">
      <c r="A59" s="24"/>
      <c r="B59" s="19"/>
      <c r="C59" s="19"/>
      <c r="D59" s="19"/>
      <c r="E59" s="19"/>
      <c r="F59" s="118"/>
      <c r="G59" s="105"/>
      <c r="H59" s="105"/>
      <c r="I59" s="119"/>
      <c r="J59" s="105"/>
      <c r="K59" s="105"/>
      <c r="L59" s="19"/>
      <c r="M59" s="19"/>
      <c r="N59" s="19"/>
      <c r="O59" s="19"/>
      <c r="P59" s="19"/>
      <c r="Q59" s="19"/>
      <c r="R59" s="19"/>
      <c r="S59" s="113"/>
    </row>
    <row r="60" spans="1:19" s="62" customFormat="1" ht="18.75">
      <c r="A60" s="24"/>
      <c r="B60" s="19"/>
      <c r="C60" s="19"/>
      <c r="D60" s="19"/>
      <c r="E60" s="19"/>
      <c r="F60" s="118"/>
      <c r="G60" s="105"/>
      <c r="H60" s="105"/>
      <c r="I60" s="119"/>
      <c r="J60" s="105"/>
      <c r="K60" s="105"/>
      <c r="L60" s="19"/>
      <c r="M60" s="19"/>
      <c r="N60" s="19"/>
      <c r="O60" s="19"/>
      <c r="P60" s="19"/>
      <c r="Q60" s="19"/>
      <c r="R60" s="19"/>
      <c r="S60" s="113"/>
    </row>
    <row r="61" spans="1:19" ht="12.75" customHeight="1">
      <c r="A61" s="72"/>
    </row>
  </sheetData>
  <phoneticPr fontId="2"/>
  <pageMargins left="0.19685039370078741" right="0.19685039370078741" top="0.19685039370078741" bottom="0.39370078740157483" header="0.19685039370078741" footer="0.19685039370078741"/>
  <pageSetup paperSize="8" scale="31" fitToHeight="0" orientation="landscape" r:id="rId1"/>
  <headerFooter alignWithMargins="0">
    <oddHeader>&amp;L&amp;F</oddHeader>
    <oddFooter>&amp;L&amp;Z&amp;F&amp;R&amp;P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3BDA2-316D-4D90-91EB-59F9A357521D}">
  <dimension ref="A3:K15"/>
  <sheetViews>
    <sheetView workbookViewId="0">
      <selection activeCell="G17" sqref="G17"/>
    </sheetView>
  </sheetViews>
  <sheetFormatPr defaultRowHeight="18.75"/>
  <cols>
    <col min="1" max="1" width="20.25" customWidth="1"/>
    <col min="2" max="2" width="12.5" customWidth="1"/>
    <col min="5" max="5" width="14.75" customWidth="1"/>
  </cols>
  <sheetData>
    <row r="3" spans="1:11">
      <c r="A3" s="1" t="s">
        <v>10</v>
      </c>
      <c r="B3" s="1" t="s">
        <v>10</v>
      </c>
      <c r="E3" s="210"/>
      <c r="F3" s="210" t="s">
        <v>2</v>
      </c>
      <c r="G3" s="210" t="s">
        <v>120</v>
      </c>
      <c r="H3" s="210" t="s">
        <v>119</v>
      </c>
      <c r="I3" s="210" t="s">
        <v>132</v>
      </c>
      <c r="J3" s="210" t="s">
        <v>133</v>
      </c>
      <c r="K3" s="210" t="s">
        <v>134</v>
      </c>
    </row>
    <row r="4" spans="1:11">
      <c r="A4" t="s">
        <v>135</v>
      </c>
      <c r="B4" s="1" t="s">
        <v>14</v>
      </c>
      <c r="E4" s="210" t="s">
        <v>107</v>
      </c>
      <c r="F4" s="210">
        <v>3.8</v>
      </c>
      <c r="G4" s="211" t="s">
        <v>131</v>
      </c>
      <c r="H4" s="210">
        <v>-130000</v>
      </c>
      <c r="I4" s="210" t="s">
        <v>13</v>
      </c>
      <c r="J4" s="210" t="s">
        <v>13</v>
      </c>
      <c r="K4" s="210" t="s">
        <v>13</v>
      </c>
    </row>
    <row r="5" spans="1:11">
      <c r="A5" t="s">
        <v>123</v>
      </c>
      <c r="B5" s="1" t="s">
        <v>109</v>
      </c>
      <c r="E5" s="210" t="s">
        <v>125</v>
      </c>
      <c r="F5" s="210">
        <v>3.8</v>
      </c>
      <c r="G5" s="211" t="s">
        <v>131</v>
      </c>
      <c r="H5" s="210">
        <v>-130000</v>
      </c>
      <c r="I5" s="210" t="s">
        <v>13</v>
      </c>
      <c r="J5" s="210" t="s">
        <v>13</v>
      </c>
      <c r="K5" s="210" t="s">
        <v>13</v>
      </c>
    </row>
    <row r="6" spans="1:11">
      <c r="A6" t="s">
        <v>118</v>
      </c>
      <c r="B6" s="1"/>
      <c r="E6" s="210" t="s">
        <v>108</v>
      </c>
      <c r="F6" s="210">
        <v>3.5</v>
      </c>
      <c r="G6" s="211" t="s">
        <v>131</v>
      </c>
      <c r="H6" s="210">
        <v>-100000</v>
      </c>
      <c r="I6" s="210" t="s">
        <v>15</v>
      </c>
      <c r="J6" s="210" t="s">
        <v>15</v>
      </c>
      <c r="K6" s="210" t="s">
        <v>13</v>
      </c>
    </row>
    <row r="7" spans="1:11">
      <c r="A7" t="s">
        <v>124</v>
      </c>
      <c r="E7" s="210" t="s">
        <v>126</v>
      </c>
      <c r="F7" s="210">
        <v>3.5</v>
      </c>
      <c r="G7" s="211" t="s">
        <v>131</v>
      </c>
      <c r="H7" s="210">
        <v>-100000</v>
      </c>
      <c r="I7" s="210" t="s">
        <v>15</v>
      </c>
      <c r="J7" s="210" t="s">
        <v>15</v>
      </c>
      <c r="K7" s="210" t="s">
        <v>13</v>
      </c>
    </row>
    <row r="8" spans="1:11">
      <c r="A8" t="s">
        <v>116</v>
      </c>
      <c r="E8" s="210" t="s">
        <v>128</v>
      </c>
      <c r="F8" s="210">
        <v>3.1</v>
      </c>
      <c r="G8" s="211" t="s">
        <v>131</v>
      </c>
      <c r="H8" s="210">
        <v>-130000</v>
      </c>
      <c r="I8" s="210" t="s">
        <v>13</v>
      </c>
      <c r="J8" s="210" t="s">
        <v>13</v>
      </c>
      <c r="K8" s="210" t="s">
        <v>13</v>
      </c>
    </row>
    <row r="9" spans="1:11">
      <c r="A9" t="s">
        <v>269</v>
      </c>
      <c r="E9" s="210" t="s">
        <v>130</v>
      </c>
      <c r="F9" s="210">
        <v>3.1</v>
      </c>
      <c r="G9" s="211" t="s">
        <v>131</v>
      </c>
      <c r="H9" s="210">
        <v>-130000</v>
      </c>
      <c r="I9" s="210" t="s">
        <v>13</v>
      </c>
      <c r="J9" s="210" t="s">
        <v>13</v>
      </c>
      <c r="K9" s="210" t="s">
        <v>13</v>
      </c>
    </row>
    <row r="10" spans="1:11">
      <c r="A10" t="s">
        <v>270</v>
      </c>
      <c r="E10" s="210" t="s">
        <v>127</v>
      </c>
      <c r="F10" s="210">
        <v>2.9</v>
      </c>
      <c r="G10" s="211" t="s">
        <v>131</v>
      </c>
      <c r="H10" s="210">
        <v>-100000</v>
      </c>
      <c r="I10" s="210" t="s">
        <v>15</v>
      </c>
      <c r="J10" s="210" t="s">
        <v>15</v>
      </c>
      <c r="K10" s="210" t="s">
        <v>13</v>
      </c>
    </row>
    <row r="11" spans="1:11">
      <c r="A11" t="s">
        <v>110</v>
      </c>
      <c r="E11" s="210" t="s">
        <v>129</v>
      </c>
      <c r="F11" s="210">
        <v>2.9</v>
      </c>
      <c r="G11" s="211" t="s">
        <v>131</v>
      </c>
      <c r="H11" s="210">
        <v>-100000</v>
      </c>
      <c r="I11" s="210" t="s">
        <v>15</v>
      </c>
      <c r="J11" s="210" t="s">
        <v>15</v>
      </c>
      <c r="K11" s="210" t="s">
        <v>13</v>
      </c>
    </row>
    <row r="12" spans="1:11">
      <c r="A12" t="s">
        <v>111</v>
      </c>
    </row>
    <row r="13" spans="1:11">
      <c r="A13" t="s">
        <v>112</v>
      </c>
    </row>
    <row r="14" spans="1:11">
      <c r="A14" t="s">
        <v>113</v>
      </c>
      <c r="D14">
        <f>IF(COUNTIF(A2,"*寒冷地*"),IF(COUNTIF(B2,"*370L*"),F8,F9),IF(COUNTIF(B2,"*370L*"),F4,F5))</f>
        <v>3.8</v>
      </c>
    </row>
    <row r="15" spans="1:11">
      <c r="A15" t="s">
        <v>114</v>
      </c>
    </row>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9E896-3918-4CCB-953F-7819EA45D3E8}">
  <sheetPr>
    <tabColor rgb="FF002060"/>
    <pageSetUpPr fitToPage="1"/>
  </sheetPr>
  <dimension ref="A1:AE86"/>
  <sheetViews>
    <sheetView showGridLines="0" view="pageBreakPreview" zoomScaleNormal="95" zoomScaleSheetLayoutView="100" workbookViewId="0">
      <pane xSplit="4" ySplit="7" topLeftCell="L58" activePane="bottomRight" state="frozen"/>
      <selection pane="topRight" activeCell="E1" sqref="E1"/>
      <selection pane="bottomLeft" activeCell="A7" sqref="A7"/>
      <selection pane="bottomRight" activeCell="S67" sqref="S67"/>
    </sheetView>
  </sheetViews>
  <sheetFormatPr defaultColWidth="9.125" defaultRowHeight="18.75"/>
  <cols>
    <col min="1" max="1" width="13.375" style="1" customWidth="1"/>
    <col min="2" max="2" width="3" style="227" bestFit="1" customWidth="1"/>
    <col min="3" max="3" width="11.375" customWidth="1"/>
    <col min="4" max="4" width="13.625" customWidth="1"/>
    <col min="5" max="5" width="23.875" hidden="1" customWidth="1"/>
    <col min="6" max="6" width="23.875" customWidth="1"/>
    <col min="7" max="7" width="23.875" hidden="1" customWidth="1"/>
    <col min="8" max="8" width="23.875" customWidth="1"/>
    <col min="9" max="9" width="23.875" hidden="1" customWidth="1"/>
    <col min="10" max="10" width="23.875" customWidth="1"/>
    <col min="11" max="11" width="23.875" hidden="1" customWidth="1"/>
    <col min="12" max="12" width="23.875" customWidth="1"/>
    <col min="13" max="13" width="23.875" hidden="1" customWidth="1"/>
    <col min="14" max="14" width="23.875" customWidth="1"/>
    <col min="15" max="15" width="23.875" hidden="1" customWidth="1"/>
    <col min="16" max="16" width="23.875" customWidth="1"/>
    <col min="17" max="17" width="23.875" hidden="1" customWidth="1"/>
    <col min="18" max="22" width="23.875" customWidth="1"/>
    <col min="23" max="23" width="23.875" hidden="1" customWidth="1"/>
    <col min="24" max="24" width="23.875" customWidth="1"/>
    <col min="25" max="25" width="23.875" hidden="1" customWidth="1"/>
    <col min="26" max="26" width="23.875" customWidth="1"/>
    <col min="27" max="27" width="23.875" hidden="1" customWidth="1"/>
    <col min="28" max="28" width="23.875" customWidth="1"/>
    <col min="29" max="29" width="23.875" hidden="1" customWidth="1"/>
    <col min="30" max="30" width="23.875" customWidth="1"/>
    <col min="31" max="31" width="23.875" hidden="1" customWidth="1"/>
    <col min="32" max="16384" width="9.125" style="238"/>
  </cols>
  <sheetData>
    <row r="1" spans="1:31" customFormat="1">
      <c r="A1" s="1"/>
      <c r="B1" s="227"/>
      <c r="G1" s="228"/>
      <c r="I1" s="228"/>
      <c r="Y1" s="228"/>
      <c r="AA1" s="228"/>
      <c r="AC1" s="228"/>
    </row>
    <row r="2" spans="1:31" customFormat="1">
      <c r="A2" s="229" t="s">
        <v>140</v>
      </c>
      <c r="B2" s="229"/>
      <c r="C2" s="230"/>
      <c r="D2" s="230"/>
      <c r="E2" s="230"/>
      <c r="F2" s="230"/>
      <c r="G2" s="230"/>
      <c r="H2" s="230"/>
      <c r="I2" s="230"/>
      <c r="J2" s="230"/>
      <c r="K2" s="230"/>
      <c r="L2" s="230"/>
      <c r="M2" s="230"/>
      <c r="N2" s="230"/>
      <c r="O2" s="230"/>
      <c r="P2" s="230"/>
      <c r="Q2" s="230"/>
      <c r="R2" s="230"/>
      <c r="S2" s="230"/>
      <c r="T2" s="230"/>
      <c r="U2" s="230"/>
      <c r="V2" s="230"/>
      <c r="W2" s="230"/>
      <c r="X2" s="230"/>
      <c r="Y2" s="230"/>
      <c r="Z2" s="230"/>
      <c r="AA2" s="230"/>
      <c r="AB2" s="230"/>
      <c r="AC2" s="230"/>
      <c r="AD2" s="230"/>
      <c r="AE2" s="230"/>
    </row>
    <row r="3" spans="1:31" customFormat="1">
      <c r="A3" s="229"/>
      <c r="B3" s="229"/>
      <c r="C3" s="230"/>
      <c r="D3" s="230"/>
      <c r="E3" s="230"/>
      <c r="F3" s="230"/>
      <c r="G3" s="230"/>
      <c r="H3" s="230"/>
      <c r="I3" s="230"/>
      <c r="J3" s="230"/>
      <c r="K3" s="230"/>
      <c r="L3" s="230"/>
      <c r="M3" s="230"/>
      <c r="N3" s="230"/>
      <c r="O3" s="230"/>
      <c r="P3" s="230"/>
      <c r="Q3" s="230"/>
      <c r="R3" s="230"/>
      <c r="S3" s="230"/>
      <c r="T3" s="230"/>
      <c r="U3" s="230"/>
      <c r="V3" s="230"/>
      <c r="W3" s="230"/>
      <c r="X3" s="230"/>
      <c r="Y3" s="230"/>
      <c r="Z3" s="230"/>
      <c r="AA3" s="230"/>
      <c r="AB3" s="230"/>
      <c r="AC3" s="230"/>
      <c r="AD3" s="230"/>
      <c r="AE3" s="230"/>
    </row>
    <row r="4" spans="1:31" customFormat="1" ht="19.5" thickBot="1">
      <c r="A4" s="231" t="s">
        <v>141</v>
      </c>
      <c r="B4" s="232"/>
      <c r="F4" s="338"/>
      <c r="G4" s="338"/>
      <c r="K4" s="338"/>
      <c r="L4" s="338"/>
      <c r="M4" s="338"/>
      <c r="N4" s="338"/>
    </row>
    <row r="5" spans="1:31" s="2" customFormat="1" ht="15.75">
      <c r="A5" s="467" t="s">
        <v>142</v>
      </c>
      <c r="B5" s="470"/>
      <c r="C5" s="471"/>
      <c r="D5" s="341" t="s">
        <v>137</v>
      </c>
      <c r="E5" s="342" t="s">
        <v>136</v>
      </c>
      <c r="F5" s="339" t="s">
        <v>136</v>
      </c>
      <c r="G5" s="340" t="s">
        <v>190</v>
      </c>
      <c r="H5" s="342" t="s">
        <v>118</v>
      </c>
      <c r="I5" s="342" t="s">
        <v>191</v>
      </c>
      <c r="J5" s="342" t="s">
        <v>203</v>
      </c>
      <c r="K5" s="339" t="s">
        <v>204</v>
      </c>
      <c r="L5" s="339" t="s">
        <v>124</v>
      </c>
      <c r="M5" s="339" t="s">
        <v>201</v>
      </c>
      <c r="N5" s="339" t="s">
        <v>116</v>
      </c>
      <c r="O5" s="342" t="s">
        <v>192</v>
      </c>
      <c r="P5" s="342" t="s">
        <v>110</v>
      </c>
      <c r="Q5" s="342" t="s">
        <v>193</v>
      </c>
      <c r="R5" s="342" t="s">
        <v>271</v>
      </c>
      <c r="S5" s="426" t="s">
        <v>272</v>
      </c>
      <c r="T5" s="426" t="s">
        <v>272</v>
      </c>
      <c r="U5" s="342" t="s">
        <v>194</v>
      </c>
      <c r="V5" s="342" t="s">
        <v>111</v>
      </c>
      <c r="W5" s="342" t="s">
        <v>195</v>
      </c>
      <c r="X5" s="342" t="s">
        <v>112</v>
      </c>
      <c r="Y5" s="342" t="s">
        <v>196</v>
      </c>
      <c r="Z5" s="342" t="s">
        <v>113</v>
      </c>
      <c r="AA5" s="342" t="s">
        <v>197</v>
      </c>
      <c r="AB5" s="342" t="s">
        <v>114</v>
      </c>
      <c r="AC5" s="343" t="s">
        <v>198</v>
      </c>
      <c r="AD5" s="344" t="s">
        <v>143</v>
      </c>
      <c r="AE5" s="345" t="s">
        <v>143</v>
      </c>
    </row>
    <row r="6" spans="1:31" ht="15.6" customHeight="1">
      <c r="A6" s="468"/>
      <c r="B6" s="472"/>
      <c r="C6" s="473"/>
      <c r="D6" s="233" t="s">
        <v>144</v>
      </c>
      <c r="E6" s="234" t="s">
        <v>145</v>
      </c>
      <c r="F6" s="234" t="s">
        <v>145</v>
      </c>
      <c r="G6" s="234" t="s">
        <v>146</v>
      </c>
      <c r="H6" s="234" t="s">
        <v>146</v>
      </c>
      <c r="I6" s="234" t="s">
        <v>146</v>
      </c>
      <c r="J6" s="234" t="s">
        <v>146</v>
      </c>
      <c r="K6" s="234" t="s">
        <v>147</v>
      </c>
      <c r="L6" s="234" t="s">
        <v>147</v>
      </c>
      <c r="M6" s="234" t="s">
        <v>147</v>
      </c>
      <c r="N6" s="234" t="s">
        <v>147</v>
      </c>
      <c r="O6" s="234" t="s">
        <v>148</v>
      </c>
      <c r="P6" s="234" t="s">
        <v>148</v>
      </c>
      <c r="Q6" s="234" t="s">
        <v>149</v>
      </c>
      <c r="R6" s="234" t="s">
        <v>149</v>
      </c>
      <c r="S6" s="234" t="s">
        <v>149</v>
      </c>
      <c r="T6" s="234" t="s">
        <v>149</v>
      </c>
      <c r="U6" s="234" t="s">
        <v>150</v>
      </c>
      <c r="V6" s="234" t="s">
        <v>150</v>
      </c>
      <c r="W6" s="234" t="s">
        <v>151</v>
      </c>
      <c r="X6" s="234" t="s">
        <v>151</v>
      </c>
      <c r="Y6" s="234" t="s">
        <v>152</v>
      </c>
      <c r="Z6" s="234" t="s">
        <v>152</v>
      </c>
      <c r="AA6" s="234" t="s">
        <v>153</v>
      </c>
      <c r="AB6" s="234" t="s">
        <v>153</v>
      </c>
      <c r="AC6" s="235" t="s">
        <v>154</v>
      </c>
      <c r="AD6" s="236" t="s">
        <v>154</v>
      </c>
      <c r="AE6" s="237" t="s">
        <v>154</v>
      </c>
    </row>
    <row r="7" spans="1:31" ht="19.5" thickBot="1">
      <c r="A7" s="469"/>
      <c r="B7" s="474"/>
      <c r="C7" s="475"/>
      <c r="D7" s="239" t="s">
        <v>155</v>
      </c>
      <c r="E7" s="240" t="s">
        <v>156</v>
      </c>
      <c r="F7" s="240" t="s">
        <v>156</v>
      </c>
      <c r="G7" s="240" t="s">
        <v>157</v>
      </c>
      <c r="H7" s="240" t="s">
        <v>157</v>
      </c>
      <c r="I7" s="240" t="s">
        <v>157</v>
      </c>
      <c r="J7" s="240" t="s">
        <v>157</v>
      </c>
      <c r="K7" s="240" t="s">
        <v>158</v>
      </c>
      <c r="L7" s="240" t="s">
        <v>158</v>
      </c>
      <c r="M7" s="240" t="s">
        <v>202</v>
      </c>
      <c r="N7" s="240" t="s">
        <v>202</v>
      </c>
      <c r="O7" s="240" t="s">
        <v>159</v>
      </c>
      <c r="P7" s="240" t="s">
        <v>159</v>
      </c>
      <c r="Q7" s="240" t="s">
        <v>160</v>
      </c>
      <c r="R7" s="240" t="s">
        <v>160</v>
      </c>
      <c r="S7" s="240" t="s">
        <v>160</v>
      </c>
      <c r="T7" s="240" t="s">
        <v>160</v>
      </c>
      <c r="U7" s="240" t="s">
        <v>161</v>
      </c>
      <c r="V7" s="240" t="s">
        <v>161</v>
      </c>
      <c r="W7" s="240" t="s">
        <v>162</v>
      </c>
      <c r="X7" s="240" t="s">
        <v>162</v>
      </c>
      <c r="Y7" s="240" t="s">
        <v>163</v>
      </c>
      <c r="Z7" s="240" t="s">
        <v>163</v>
      </c>
      <c r="AA7" s="240" t="s">
        <v>164</v>
      </c>
      <c r="AB7" s="240" t="s">
        <v>164</v>
      </c>
      <c r="AC7" s="240" t="s">
        <v>165</v>
      </c>
      <c r="AD7" s="241" t="s">
        <v>165</v>
      </c>
      <c r="AE7" s="242" t="s">
        <v>165</v>
      </c>
    </row>
    <row r="8" spans="1:31" s="250" customFormat="1" ht="19.5" thickTop="1">
      <c r="A8" s="243" t="s">
        <v>166</v>
      </c>
      <c r="B8" s="244">
        <v>1</v>
      </c>
      <c r="C8" s="245" t="s">
        <v>167</v>
      </c>
      <c r="D8" s="245"/>
      <c r="E8" s="246"/>
      <c r="F8" s="246"/>
      <c r="G8" s="246"/>
      <c r="H8" s="246"/>
      <c r="I8" s="247">
        <v>39476</v>
      </c>
      <c r="J8" s="247">
        <f>ROUND(I8,-3)</f>
        <v>39000</v>
      </c>
      <c r="K8" s="247">
        <v>30134</v>
      </c>
      <c r="L8" s="247">
        <f>ROUND(K8,-3)</f>
        <v>30000</v>
      </c>
      <c r="M8" s="247"/>
      <c r="N8" s="247">
        <f>ROUND(M8,-3)</f>
        <v>0</v>
      </c>
      <c r="O8" s="247">
        <v>29718</v>
      </c>
      <c r="P8" s="247">
        <f>ROUND(O8,-3)</f>
        <v>30000</v>
      </c>
      <c r="Q8" s="247">
        <v>28839</v>
      </c>
      <c r="R8" s="247">
        <f>ROUND(Q8,-3)</f>
        <v>29000</v>
      </c>
      <c r="S8" s="247"/>
      <c r="T8" s="247">
        <f>ROUND(S8,-3)</f>
        <v>0</v>
      </c>
      <c r="U8" s="247">
        <v>24066</v>
      </c>
      <c r="V8" s="247">
        <f>ROUND(U8,-3)</f>
        <v>24000</v>
      </c>
      <c r="W8" s="247">
        <v>28949</v>
      </c>
      <c r="X8" s="247">
        <f>ROUND(W8,-3)</f>
        <v>29000</v>
      </c>
      <c r="Y8" s="247">
        <v>28715</v>
      </c>
      <c r="Z8" s="247">
        <f>ROUND(Y8,-3)</f>
        <v>29000</v>
      </c>
      <c r="AA8" s="247">
        <v>22761</v>
      </c>
      <c r="AB8" s="247">
        <f>ROUND(AA8,-3)</f>
        <v>23000</v>
      </c>
      <c r="AC8" s="246"/>
      <c r="AD8" s="248"/>
      <c r="AE8" s="249">
        <v>14015</v>
      </c>
    </row>
    <row r="9" spans="1:31" s="250" customFormat="1">
      <c r="A9" s="243"/>
      <c r="B9" s="251"/>
      <c r="C9" s="476" t="s">
        <v>168</v>
      </c>
      <c r="D9" s="477"/>
      <c r="E9" s="252">
        <v>53237</v>
      </c>
      <c r="F9" s="252">
        <v>53000</v>
      </c>
      <c r="G9" s="253">
        <v>43842</v>
      </c>
      <c r="H9" s="252">
        <v>44000</v>
      </c>
      <c r="I9" s="254"/>
      <c r="J9" s="254"/>
      <c r="K9" s="254"/>
      <c r="L9" s="254"/>
      <c r="M9" s="254"/>
      <c r="N9" s="254"/>
      <c r="O9" s="254"/>
      <c r="P9" s="254"/>
      <c r="Q9" s="254"/>
      <c r="R9" s="254"/>
      <c r="S9" s="254"/>
      <c r="T9" s="254"/>
      <c r="U9" s="254"/>
      <c r="V9" s="254"/>
      <c r="W9" s="254"/>
      <c r="X9" s="254"/>
      <c r="Y9" s="254"/>
      <c r="Z9" s="254"/>
      <c r="AA9" s="254"/>
      <c r="AB9" s="254"/>
      <c r="AC9" s="254"/>
      <c r="AD9" s="255"/>
      <c r="AE9" s="249"/>
    </row>
    <row r="10" spans="1:31" s="250" customFormat="1">
      <c r="A10" s="243"/>
      <c r="B10" s="256"/>
      <c r="C10" s="465" t="s">
        <v>169</v>
      </c>
      <c r="D10" s="466"/>
      <c r="E10" s="254"/>
      <c r="F10" s="254"/>
      <c r="G10" s="254"/>
      <c r="H10" s="254"/>
      <c r="I10" s="254"/>
      <c r="J10" s="254"/>
      <c r="K10" s="254"/>
      <c r="L10" s="254"/>
      <c r="M10" s="254"/>
      <c r="N10" s="254"/>
      <c r="O10" s="254"/>
      <c r="P10" s="254"/>
      <c r="Q10" s="254"/>
      <c r="R10" s="254"/>
      <c r="S10" s="254"/>
      <c r="T10" s="254"/>
      <c r="U10" s="254"/>
      <c r="V10" s="254"/>
      <c r="W10" s="254"/>
      <c r="X10" s="254"/>
      <c r="Y10" s="254"/>
      <c r="Z10" s="254"/>
      <c r="AA10" s="254"/>
      <c r="AB10" s="254"/>
      <c r="AC10" s="257">
        <v>15228</v>
      </c>
      <c r="AD10" s="258">
        <v>15000</v>
      </c>
      <c r="AE10" s="249"/>
    </row>
    <row r="11" spans="1:31" s="250" customFormat="1">
      <c r="A11" s="259" t="s">
        <v>170</v>
      </c>
      <c r="B11" s="260">
        <v>2</v>
      </c>
      <c r="C11" s="261" t="s">
        <v>171</v>
      </c>
      <c r="D11" s="261"/>
      <c r="E11" s="262">
        <v>102236</v>
      </c>
      <c r="F11" s="262">
        <f>ROUND(E11,-3)</f>
        <v>102000</v>
      </c>
      <c r="G11" s="262">
        <v>89178</v>
      </c>
      <c r="H11" s="262">
        <f t="shared" ref="H11:H85" si="0">ROUND(G11,-3)</f>
        <v>89000</v>
      </c>
      <c r="I11" s="262">
        <v>89178</v>
      </c>
      <c r="J11" s="262">
        <f t="shared" ref="J11:L15" si="1">ROUND(I11,-3)</f>
        <v>89000</v>
      </c>
      <c r="K11" s="262">
        <v>69898</v>
      </c>
      <c r="L11" s="262">
        <f t="shared" si="1"/>
        <v>70000</v>
      </c>
      <c r="M11" s="254"/>
      <c r="N11" s="262">
        <f t="shared" ref="N11:N15" si="2">ROUND(M11,-3)</f>
        <v>0</v>
      </c>
      <c r="O11" s="262">
        <v>99040</v>
      </c>
      <c r="P11" s="262">
        <f t="shared" ref="P11:R15" si="3">ROUND(O11,-3)</f>
        <v>99000</v>
      </c>
      <c r="Q11" s="262">
        <v>81375</v>
      </c>
      <c r="R11" s="262">
        <f t="shared" si="3"/>
        <v>81000</v>
      </c>
      <c r="S11" s="254"/>
      <c r="T11" s="254"/>
      <c r="U11" s="262">
        <v>70580</v>
      </c>
      <c r="V11" s="262">
        <f t="shared" ref="V11:X15" si="4">ROUND(U11,-3)</f>
        <v>71000</v>
      </c>
      <c r="W11" s="262">
        <v>95581</v>
      </c>
      <c r="X11" s="262">
        <f t="shared" si="4"/>
        <v>96000</v>
      </c>
      <c r="Y11" s="263">
        <v>95301</v>
      </c>
      <c r="Z11" s="262">
        <f t="shared" ref="Z11:AB15" si="5">ROUND(Y11,-3)</f>
        <v>95000</v>
      </c>
      <c r="AA11" s="262">
        <v>93246</v>
      </c>
      <c r="AB11" s="262">
        <f t="shared" si="5"/>
        <v>93000</v>
      </c>
      <c r="AC11" s="262">
        <v>72731</v>
      </c>
      <c r="AD11" s="263">
        <f t="shared" ref="AD11:AD14" si="6">ROUND(AC11,-3)</f>
        <v>73000</v>
      </c>
      <c r="AE11" s="264">
        <v>79367</v>
      </c>
    </row>
    <row r="12" spans="1:31" s="250" customFormat="1">
      <c r="A12" s="265" t="s">
        <v>172</v>
      </c>
      <c r="B12" s="266">
        <v>3</v>
      </c>
      <c r="C12" s="267" t="s">
        <v>173</v>
      </c>
      <c r="D12" s="267"/>
      <c r="E12" s="268">
        <v>189538</v>
      </c>
      <c r="F12" s="268">
        <f>ROUND(E12,-3)</f>
        <v>190000</v>
      </c>
      <c r="G12" s="268">
        <v>157760</v>
      </c>
      <c r="H12" s="268">
        <f t="shared" si="0"/>
        <v>158000</v>
      </c>
      <c r="I12" s="268">
        <v>157760</v>
      </c>
      <c r="J12" s="268">
        <f t="shared" si="1"/>
        <v>158000</v>
      </c>
      <c r="K12" s="268">
        <v>122388</v>
      </c>
      <c r="L12" s="268">
        <f t="shared" si="1"/>
        <v>122000</v>
      </c>
      <c r="M12" s="254"/>
      <c r="N12" s="268">
        <f t="shared" si="2"/>
        <v>0</v>
      </c>
      <c r="O12" s="268">
        <v>134214</v>
      </c>
      <c r="P12" s="268">
        <f t="shared" si="3"/>
        <v>134000</v>
      </c>
      <c r="Q12" s="268">
        <v>125725</v>
      </c>
      <c r="R12" s="268">
        <f t="shared" si="3"/>
        <v>126000</v>
      </c>
      <c r="S12" s="254"/>
      <c r="T12" s="254"/>
      <c r="U12" s="268">
        <v>113464</v>
      </c>
      <c r="V12" s="268">
        <f t="shared" si="4"/>
        <v>113000</v>
      </c>
      <c r="W12" s="268">
        <v>129485</v>
      </c>
      <c r="X12" s="268">
        <f t="shared" si="4"/>
        <v>129000</v>
      </c>
      <c r="Y12" s="269">
        <v>115048</v>
      </c>
      <c r="Z12" s="268">
        <f t="shared" si="5"/>
        <v>115000</v>
      </c>
      <c r="AA12" s="268">
        <v>114090</v>
      </c>
      <c r="AB12" s="268">
        <f t="shared" si="5"/>
        <v>114000</v>
      </c>
      <c r="AC12" s="268">
        <v>88624</v>
      </c>
      <c r="AD12" s="269">
        <f t="shared" si="6"/>
        <v>89000</v>
      </c>
      <c r="AE12" s="270">
        <v>96656</v>
      </c>
    </row>
    <row r="13" spans="1:31" s="250" customFormat="1">
      <c r="A13" s="271"/>
      <c r="B13" s="272">
        <v>4</v>
      </c>
      <c r="C13" s="273" t="s">
        <v>174</v>
      </c>
      <c r="D13" s="273"/>
      <c r="E13" s="347">
        <v>86270</v>
      </c>
      <c r="F13" s="347">
        <f>ROUND(E13,-3)</f>
        <v>86000</v>
      </c>
      <c r="G13" s="347">
        <v>74503</v>
      </c>
      <c r="H13" s="347">
        <f t="shared" si="0"/>
        <v>75000</v>
      </c>
      <c r="I13" s="347">
        <v>74503</v>
      </c>
      <c r="J13" s="347">
        <f t="shared" si="1"/>
        <v>75000</v>
      </c>
      <c r="K13" s="347">
        <v>57169</v>
      </c>
      <c r="L13" s="347">
        <f t="shared" si="1"/>
        <v>57000</v>
      </c>
      <c r="M13" s="254"/>
      <c r="N13" s="347">
        <f t="shared" si="2"/>
        <v>0</v>
      </c>
      <c r="O13" s="347">
        <v>83678</v>
      </c>
      <c r="P13" s="347">
        <f t="shared" si="3"/>
        <v>84000</v>
      </c>
      <c r="Q13" s="347">
        <v>67445</v>
      </c>
      <c r="R13" s="347">
        <f t="shared" si="3"/>
        <v>67000</v>
      </c>
      <c r="S13" s="254"/>
      <c r="T13" s="254"/>
      <c r="U13" s="347">
        <v>59834</v>
      </c>
      <c r="V13" s="347">
        <f t="shared" si="4"/>
        <v>60000</v>
      </c>
      <c r="W13" s="347">
        <v>80457</v>
      </c>
      <c r="X13" s="347">
        <f t="shared" si="4"/>
        <v>80000</v>
      </c>
      <c r="Y13" s="363">
        <v>82032</v>
      </c>
      <c r="Z13" s="347">
        <f t="shared" si="5"/>
        <v>82000</v>
      </c>
      <c r="AA13" s="347">
        <v>77212</v>
      </c>
      <c r="AB13" s="347">
        <f t="shared" si="5"/>
        <v>77000</v>
      </c>
      <c r="AC13" s="347">
        <v>56187</v>
      </c>
      <c r="AD13" s="363">
        <f t="shared" si="6"/>
        <v>56000</v>
      </c>
      <c r="AE13" s="364">
        <v>61715</v>
      </c>
    </row>
    <row r="14" spans="1:31" s="250" customFormat="1" ht="19.5" thickBot="1">
      <c r="A14" s="277"/>
      <c r="B14" s="278">
        <v>5</v>
      </c>
      <c r="C14" s="279" t="s">
        <v>175</v>
      </c>
      <c r="D14" s="279"/>
      <c r="E14" s="280">
        <v>159249</v>
      </c>
      <c r="F14" s="280">
        <f>ROUND(E14,-3)</f>
        <v>159000</v>
      </c>
      <c r="G14" s="280">
        <v>132709</v>
      </c>
      <c r="H14" s="280">
        <f t="shared" si="0"/>
        <v>133000</v>
      </c>
      <c r="I14" s="280">
        <v>132709</v>
      </c>
      <c r="J14" s="280">
        <f t="shared" si="1"/>
        <v>133000</v>
      </c>
      <c r="K14" s="280">
        <v>103261</v>
      </c>
      <c r="L14" s="280">
        <f t="shared" si="1"/>
        <v>103000</v>
      </c>
      <c r="M14" s="254"/>
      <c r="N14" s="280">
        <f t="shared" si="2"/>
        <v>0</v>
      </c>
      <c r="O14" s="280">
        <v>113232</v>
      </c>
      <c r="P14" s="280">
        <f t="shared" si="3"/>
        <v>113000</v>
      </c>
      <c r="Q14" s="280">
        <v>106138</v>
      </c>
      <c r="R14" s="280">
        <f t="shared" si="3"/>
        <v>106000</v>
      </c>
      <c r="S14" s="254"/>
      <c r="T14" s="254"/>
      <c r="U14" s="280">
        <v>95936</v>
      </c>
      <c r="V14" s="280">
        <f t="shared" si="4"/>
        <v>96000</v>
      </c>
      <c r="W14" s="280">
        <v>109354</v>
      </c>
      <c r="X14" s="280">
        <f t="shared" si="4"/>
        <v>109000</v>
      </c>
      <c r="Y14" s="281">
        <v>97357</v>
      </c>
      <c r="Z14" s="280">
        <f t="shared" si="5"/>
        <v>97000</v>
      </c>
      <c r="AA14" s="280">
        <v>96411</v>
      </c>
      <c r="AB14" s="280">
        <f t="shared" si="5"/>
        <v>96000</v>
      </c>
      <c r="AC14" s="280">
        <v>74780</v>
      </c>
      <c r="AD14" s="281">
        <f t="shared" si="6"/>
        <v>75000</v>
      </c>
      <c r="AE14" s="282">
        <v>81706</v>
      </c>
    </row>
    <row r="15" spans="1:31" s="250" customFormat="1" ht="19.5" thickTop="1">
      <c r="A15" s="283" t="s">
        <v>176</v>
      </c>
      <c r="B15" s="284">
        <v>1</v>
      </c>
      <c r="C15" s="285" t="s">
        <v>177</v>
      </c>
      <c r="D15" s="285"/>
      <c r="E15" s="254"/>
      <c r="F15" s="254"/>
      <c r="G15" s="254"/>
      <c r="H15" s="254"/>
      <c r="I15" s="286">
        <v>46748</v>
      </c>
      <c r="J15" s="286">
        <f t="shared" si="1"/>
        <v>47000</v>
      </c>
      <c r="K15" s="286">
        <v>35720</v>
      </c>
      <c r="L15" s="286">
        <f t="shared" si="1"/>
        <v>36000</v>
      </c>
      <c r="M15" s="254"/>
      <c r="N15" s="286">
        <f t="shared" si="2"/>
        <v>0</v>
      </c>
      <c r="O15" s="286">
        <v>35240</v>
      </c>
      <c r="P15" s="286">
        <f t="shared" si="3"/>
        <v>35000</v>
      </c>
      <c r="Q15" s="286">
        <v>34207</v>
      </c>
      <c r="R15" s="286">
        <f t="shared" si="3"/>
        <v>34000</v>
      </c>
      <c r="S15" s="254"/>
      <c r="T15" s="254"/>
      <c r="U15" s="286">
        <v>28515</v>
      </c>
      <c r="V15" s="286">
        <f t="shared" si="4"/>
        <v>29000</v>
      </c>
      <c r="W15" s="286">
        <v>34346</v>
      </c>
      <c r="X15" s="286">
        <f t="shared" si="4"/>
        <v>34000</v>
      </c>
      <c r="Y15" s="286">
        <v>34068</v>
      </c>
      <c r="Z15" s="286">
        <f t="shared" si="5"/>
        <v>34000</v>
      </c>
      <c r="AA15" s="286">
        <v>26984</v>
      </c>
      <c r="AB15" s="286">
        <f t="shared" si="5"/>
        <v>27000</v>
      </c>
      <c r="AC15" s="246"/>
      <c r="AD15" s="248"/>
      <c r="AE15" s="287">
        <v>16628</v>
      </c>
    </row>
    <row r="16" spans="1:31" s="250" customFormat="1">
      <c r="A16" s="243"/>
      <c r="B16" s="251"/>
      <c r="C16" s="476" t="s">
        <v>168</v>
      </c>
      <c r="D16" s="477"/>
      <c r="E16" s="252">
        <v>63026</v>
      </c>
      <c r="F16" s="252">
        <v>63000</v>
      </c>
      <c r="G16" s="252">
        <v>51869</v>
      </c>
      <c r="H16" s="252">
        <v>52000</v>
      </c>
      <c r="I16" s="254"/>
      <c r="J16" s="254"/>
      <c r="K16" s="254"/>
      <c r="L16" s="254"/>
      <c r="M16" s="254"/>
      <c r="N16" s="254"/>
      <c r="O16" s="254"/>
      <c r="P16" s="254"/>
      <c r="Q16" s="254"/>
      <c r="R16" s="254"/>
      <c r="S16" s="254"/>
      <c r="T16" s="254"/>
      <c r="U16" s="254"/>
      <c r="V16" s="254"/>
      <c r="W16" s="254"/>
      <c r="X16" s="254"/>
      <c r="Y16" s="254"/>
      <c r="Z16" s="254"/>
      <c r="AA16" s="254"/>
      <c r="AB16" s="254"/>
      <c r="AC16" s="254"/>
      <c r="AD16" s="255"/>
      <c r="AE16" s="249"/>
    </row>
    <row r="17" spans="1:31" s="250" customFormat="1">
      <c r="A17" s="243"/>
      <c r="B17" s="256"/>
      <c r="C17" s="465" t="s">
        <v>169</v>
      </c>
      <c r="D17" s="466"/>
      <c r="E17" s="254"/>
      <c r="F17" s="254"/>
      <c r="G17" s="254"/>
      <c r="H17" s="254"/>
      <c r="I17" s="254"/>
      <c r="J17" s="254"/>
      <c r="K17" s="254"/>
      <c r="L17" s="254"/>
      <c r="M17" s="254"/>
      <c r="N17" s="254"/>
      <c r="O17" s="254"/>
      <c r="P17" s="254"/>
      <c r="Q17" s="254"/>
      <c r="R17" s="254"/>
      <c r="S17" s="254"/>
      <c r="T17" s="254"/>
      <c r="U17" s="254"/>
      <c r="V17" s="254"/>
      <c r="W17" s="254"/>
      <c r="X17" s="254"/>
      <c r="Y17" s="254"/>
      <c r="Z17" s="254"/>
      <c r="AA17" s="254"/>
      <c r="AB17" s="254"/>
      <c r="AC17" s="257">
        <v>18347</v>
      </c>
      <c r="AD17" s="258">
        <v>18000</v>
      </c>
      <c r="AE17" s="249"/>
    </row>
    <row r="18" spans="1:31" s="250" customFormat="1">
      <c r="A18" s="259" t="s">
        <v>170</v>
      </c>
      <c r="B18" s="260">
        <v>2</v>
      </c>
      <c r="C18" s="261" t="s">
        <v>171</v>
      </c>
      <c r="D18" s="261"/>
      <c r="E18" s="262">
        <v>120102</v>
      </c>
      <c r="F18" s="262">
        <f>ROUND(E18,-3)</f>
        <v>120000</v>
      </c>
      <c r="G18" s="262">
        <v>105645</v>
      </c>
      <c r="H18" s="262">
        <f t="shared" si="0"/>
        <v>106000</v>
      </c>
      <c r="I18" s="262">
        <v>105645</v>
      </c>
      <c r="J18" s="262">
        <f t="shared" ref="J18:L32" si="7">ROUND(I18,-3)</f>
        <v>106000</v>
      </c>
      <c r="K18" s="262">
        <v>82141</v>
      </c>
      <c r="L18" s="262">
        <f t="shared" si="7"/>
        <v>82000</v>
      </c>
      <c r="M18" s="254"/>
      <c r="N18" s="262">
        <f t="shared" ref="N18:AB40" si="8">ROUND(M18,-3)</f>
        <v>0</v>
      </c>
      <c r="O18" s="262">
        <v>116077</v>
      </c>
      <c r="P18" s="262">
        <f t="shared" ref="P18:R31" si="9">ROUND(O18,-3)</f>
        <v>116000</v>
      </c>
      <c r="Q18" s="262">
        <v>94953</v>
      </c>
      <c r="R18" s="262">
        <f t="shared" si="9"/>
        <v>95000</v>
      </c>
      <c r="S18" s="254"/>
      <c r="T18" s="254"/>
      <c r="U18" s="262">
        <v>82442</v>
      </c>
      <c r="V18" s="262">
        <f t="shared" ref="V18:X31" si="10">ROUND(U18,-3)</f>
        <v>82000</v>
      </c>
      <c r="W18" s="262">
        <v>112396</v>
      </c>
      <c r="X18" s="262">
        <f t="shared" si="10"/>
        <v>112000</v>
      </c>
      <c r="Y18" s="263">
        <v>109742</v>
      </c>
      <c r="Z18" s="262">
        <f t="shared" ref="Z18:AB31" si="11">ROUND(Y18,-3)</f>
        <v>110000</v>
      </c>
      <c r="AA18" s="262">
        <v>109290</v>
      </c>
      <c r="AB18" s="262">
        <f t="shared" si="11"/>
        <v>109000</v>
      </c>
      <c r="AC18" s="262">
        <v>86493</v>
      </c>
      <c r="AD18" s="263">
        <f t="shared" ref="AD18:AD21" si="12">ROUND(AC18,-3)</f>
        <v>86000</v>
      </c>
      <c r="AE18" s="264">
        <v>93050</v>
      </c>
    </row>
    <row r="19" spans="1:31" s="250" customFormat="1">
      <c r="A19" s="265" t="s">
        <v>178</v>
      </c>
      <c r="B19" s="266">
        <v>3</v>
      </c>
      <c r="C19" s="261" t="s">
        <v>173</v>
      </c>
      <c r="D19" s="261"/>
      <c r="E19" s="262">
        <v>223482</v>
      </c>
      <c r="F19" s="262">
        <f>ROUND(E19,-3)</f>
        <v>223000</v>
      </c>
      <c r="G19" s="268">
        <v>185795</v>
      </c>
      <c r="H19" s="262">
        <f t="shared" si="0"/>
        <v>186000</v>
      </c>
      <c r="I19" s="268">
        <v>185795</v>
      </c>
      <c r="J19" s="262">
        <f t="shared" si="7"/>
        <v>186000</v>
      </c>
      <c r="K19" s="268">
        <v>143743</v>
      </c>
      <c r="L19" s="262">
        <f t="shared" si="7"/>
        <v>144000</v>
      </c>
      <c r="M19" s="254"/>
      <c r="N19" s="262">
        <f t="shared" si="8"/>
        <v>0</v>
      </c>
      <c r="O19" s="262">
        <v>157502</v>
      </c>
      <c r="P19" s="262">
        <f t="shared" si="9"/>
        <v>158000</v>
      </c>
      <c r="Q19" s="262">
        <v>147466</v>
      </c>
      <c r="R19" s="262">
        <f t="shared" si="9"/>
        <v>147000</v>
      </c>
      <c r="S19" s="254"/>
      <c r="T19" s="254"/>
      <c r="U19" s="262">
        <v>132835</v>
      </c>
      <c r="V19" s="262">
        <f t="shared" si="10"/>
        <v>133000</v>
      </c>
      <c r="W19" s="262">
        <v>151837</v>
      </c>
      <c r="X19" s="262">
        <f t="shared" si="10"/>
        <v>152000</v>
      </c>
      <c r="Y19" s="263">
        <v>134491</v>
      </c>
      <c r="Z19" s="262">
        <f t="shared" si="11"/>
        <v>134000</v>
      </c>
      <c r="AA19" s="262">
        <v>133701</v>
      </c>
      <c r="AB19" s="262">
        <f t="shared" si="11"/>
        <v>134000</v>
      </c>
      <c r="AC19" s="262">
        <v>105275</v>
      </c>
      <c r="AD19" s="263">
        <f t="shared" si="12"/>
        <v>105000</v>
      </c>
      <c r="AE19" s="264">
        <v>113205</v>
      </c>
    </row>
    <row r="20" spans="1:31" s="250" customFormat="1">
      <c r="A20" s="271"/>
      <c r="B20" s="272">
        <v>4</v>
      </c>
      <c r="C20" s="273" t="s">
        <v>174</v>
      </c>
      <c r="D20" s="273"/>
      <c r="E20" s="274">
        <v>101066</v>
      </c>
      <c r="F20" s="274">
        <f>ROUND(E20,-3)</f>
        <v>101000</v>
      </c>
      <c r="G20" s="274">
        <v>88092</v>
      </c>
      <c r="H20" s="274">
        <f t="shared" si="0"/>
        <v>88000</v>
      </c>
      <c r="I20" s="274">
        <v>88092</v>
      </c>
      <c r="J20" s="274">
        <f t="shared" si="7"/>
        <v>88000</v>
      </c>
      <c r="K20" s="274">
        <v>67019</v>
      </c>
      <c r="L20" s="274">
        <f t="shared" si="7"/>
        <v>67000</v>
      </c>
      <c r="M20" s="254"/>
      <c r="N20" s="347">
        <f t="shared" si="8"/>
        <v>0</v>
      </c>
      <c r="O20" s="274">
        <v>97819</v>
      </c>
      <c r="P20" s="274">
        <f t="shared" si="9"/>
        <v>98000</v>
      </c>
      <c r="Q20" s="274">
        <v>78464</v>
      </c>
      <c r="R20" s="274">
        <f t="shared" si="9"/>
        <v>78000</v>
      </c>
      <c r="S20" s="254"/>
      <c r="T20" s="254"/>
      <c r="U20" s="274">
        <v>69707</v>
      </c>
      <c r="V20" s="274">
        <f t="shared" si="10"/>
        <v>70000</v>
      </c>
      <c r="W20" s="274">
        <v>94392</v>
      </c>
      <c r="X20" s="274">
        <f t="shared" si="10"/>
        <v>94000</v>
      </c>
      <c r="Y20" s="274">
        <v>94162</v>
      </c>
      <c r="Z20" s="274">
        <f t="shared" si="11"/>
        <v>94000</v>
      </c>
      <c r="AA20" s="274">
        <v>90266</v>
      </c>
      <c r="AB20" s="274">
        <f t="shared" si="11"/>
        <v>90000</v>
      </c>
      <c r="AC20" s="274">
        <v>67294</v>
      </c>
      <c r="AD20" s="275">
        <f t="shared" si="12"/>
        <v>67000</v>
      </c>
      <c r="AE20" s="276">
        <v>72770</v>
      </c>
    </row>
    <row r="21" spans="1:31" s="250" customFormat="1" ht="19.5" thickBot="1">
      <c r="A21" s="277"/>
      <c r="B21" s="278">
        <v>5</v>
      </c>
      <c r="C21" s="279" t="s">
        <v>175</v>
      </c>
      <c r="D21" s="279"/>
      <c r="E21" s="280">
        <v>187315</v>
      </c>
      <c r="F21" s="280">
        <f>ROUND(E21,-3)</f>
        <v>187000</v>
      </c>
      <c r="G21" s="280">
        <v>155911</v>
      </c>
      <c r="H21" s="280">
        <f t="shared" si="0"/>
        <v>156000</v>
      </c>
      <c r="I21" s="280">
        <v>155911</v>
      </c>
      <c r="J21" s="280">
        <f t="shared" si="7"/>
        <v>156000</v>
      </c>
      <c r="K21" s="280">
        <v>120980</v>
      </c>
      <c r="L21" s="280">
        <f t="shared" si="7"/>
        <v>121000</v>
      </c>
      <c r="M21" s="254"/>
      <c r="N21" s="280">
        <f t="shared" si="8"/>
        <v>0</v>
      </c>
      <c r="O21" s="280">
        <v>132546</v>
      </c>
      <c r="P21" s="280">
        <f t="shared" si="9"/>
        <v>133000</v>
      </c>
      <c r="Q21" s="280">
        <v>124176</v>
      </c>
      <c r="R21" s="280">
        <f t="shared" si="9"/>
        <v>124000</v>
      </c>
      <c r="S21" s="254"/>
      <c r="T21" s="254"/>
      <c r="U21" s="280">
        <v>112035</v>
      </c>
      <c r="V21" s="280">
        <f t="shared" si="10"/>
        <v>112000</v>
      </c>
      <c r="W21" s="280">
        <v>127907</v>
      </c>
      <c r="X21" s="280">
        <f t="shared" si="10"/>
        <v>128000</v>
      </c>
      <c r="Y21" s="280">
        <v>113521</v>
      </c>
      <c r="Z21" s="280">
        <f t="shared" si="11"/>
        <v>114000</v>
      </c>
      <c r="AA21" s="280">
        <v>112701</v>
      </c>
      <c r="AB21" s="280">
        <f t="shared" si="11"/>
        <v>113000</v>
      </c>
      <c r="AC21" s="280">
        <v>88675</v>
      </c>
      <c r="AD21" s="281">
        <f t="shared" si="12"/>
        <v>89000</v>
      </c>
      <c r="AE21" s="282">
        <v>95486</v>
      </c>
    </row>
    <row r="22" spans="1:31" s="250" customFormat="1" ht="19.5" thickTop="1">
      <c r="A22" s="288" t="s">
        <v>179</v>
      </c>
      <c r="B22" s="284">
        <v>1</v>
      </c>
      <c r="C22" s="285" t="s">
        <v>177</v>
      </c>
      <c r="D22" s="285"/>
      <c r="E22" s="254"/>
      <c r="F22" s="254"/>
      <c r="G22" s="254"/>
      <c r="H22" s="254"/>
      <c r="I22" s="247">
        <v>53951</v>
      </c>
      <c r="J22" s="286">
        <f t="shared" si="7"/>
        <v>54000</v>
      </c>
      <c r="K22" s="286">
        <v>41265</v>
      </c>
      <c r="L22" s="286">
        <f t="shared" si="7"/>
        <v>41000</v>
      </c>
      <c r="M22" s="254"/>
      <c r="N22" s="286">
        <f t="shared" si="8"/>
        <v>0</v>
      </c>
      <c r="O22" s="286">
        <v>40737</v>
      </c>
      <c r="P22" s="286">
        <f t="shared" si="9"/>
        <v>41000</v>
      </c>
      <c r="Q22" s="286">
        <v>39547</v>
      </c>
      <c r="R22" s="286">
        <f t="shared" si="9"/>
        <v>40000</v>
      </c>
      <c r="S22" s="254"/>
      <c r="T22" s="254"/>
      <c r="U22" s="286">
        <v>32938</v>
      </c>
      <c r="V22" s="286">
        <f t="shared" si="10"/>
        <v>33000</v>
      </c>
      <c r="W22" s="286">
        <v>39714</v>
      </c>
      <c r="X22" s="286">
        <f t="shared" si="10"/>
        <v>40000</v>
      </c>
      <c r="Y22" s="286">
        <v>39410</v>
      </c>
      <c r="Z22" s="286">
        <f t="shared" si="11"/>
        <v>39000</v>
      </c>
      <c r="AA22" s="286">
        <v>31185</v>
      </c>
      <c r="AB22" s="286">
        <f t="shared" si="11"/>
        <v>31000</v>
      </c>
      <c r="AC22" s="246"/>
      <c r="AD22" s="248"/>
      <c r="AE22" s="289">
        <v>21447</v>
      </c>
    </row>
    <row r="23" spans="1:31" s="250" customFormat="1">
      <c r="A23" s="243"/>
      <c r="B23" s="251"/>
      <c r="C23" s="476" t="s">
        <v>168</v>
      </c>
      <c r="D23" s="477"/>
      <c r="E23" s="252">
        <v>72732</v>
      </c>
      <c r="F23" s="252">
        <f t="shared" ref="F23:F30" si="13">ROUND(E23,-3)</f>
        <v>73000</v>
      </c>
      <c r="G23" s="253">
        <v>59815</v>
      </c>
      <c r="H23" s="252">
        <f t="shared" ref="H23" si="14">ROUND(G23,-3)</f>
        <v>60000</v>
      </c>
      <c r="I23" s="349">
        <v>59391</v>
      </c>
      <c r="J23" s="349">
        <f t="shared" si="7"/>
        <v>59000</v>
      </c>
      <c r="K23" s="349">
        <v>45459</v>
      </c>
      <c r="L23" s="349">
        <f t="shared" si="7"/>
        <v>45000</v>
      </c>
      <c r="M23" s="349">
        <v>57080</v>
      </c>
      <c r="N23" s="349">
        <f t="shared" si="8"/>
        <v>57000</v>
      </c>
      <c r="O23" s="349">
        <v>45047</v>
      </c>
      <c r="P23" s="349">
        <f t="shared" si="9"/>
        <v>45000</v>
      </c>
      <c r="Q23" s="349">
        <v>43613</v>
      </c>
      <c r="R23" s="349">
        <f t="shared" si="9"/>
        <v>44000</v>
      </c>
      <c r="S23" s="252">
        <v>47879</v>
      </c>
      <c r="T23" s="252">
        <f t="shared" ref="T23:T30" si="15">ROUND(S23,-3)</f>
        <v>48000</v>
      </c>
      <c r="U23" s="349">
        <v>36306</v>
      </c>
      <c r="V23" s="349">
        <f t="shared" si="10"/>
        <v>36000</v>
      </c>
      <c r="W23" s="349">
        <v>43799</v>
      </c>
      <c r="X23" s="349">
        <f t="shared" si="10"/>
        <v>44000</v>
      </c>
      <c r="Y23" s="371">
        <v>43512</v>
      </c>
      <c r="Z23" s="349">
        <f t="shared" si="11"/>
        <v>44000</v>
      </c>
      <c r="AA23" s="349">
        <v>34380</v>
      </c>
      <c r="AB23" s="349">
        <f t="shared" si="11"/>
        <v>34000</v>
      </c>
      <c r="AC23" s="254"/>
      <c r="AD23" s="255"/>
      <c r="AE23" s="249"/>
    </row>
    <row r="24" spans="1:31" s="370" customFormat="1">
      <c r="A24" s="365"/>
      <c r="B24" s="366"/>
      <c r="C24" s="480" t="s">
        <v>169</v>
      </c>
      <c r="D24" s="481"/>
      <c r="E24" s="367">
        <v>77562</v>
      </c>
      <c r="F24" s="367">
        <f t="shared" si="13"/>
        <v>78000</v>
      </c>
      <c r="G24" s="367">
        <v>63767</v>
      </c>
      <c r="H24" s="367">
        <f t="shared" ref="H24:H25" si="16">ROUND(G24,-3)</f>
        <v>64000</v>
      </c>
      <c r="I24" s="367">
        <v>64259</v>
      </c>
      <c r="J24" s="367">
        <f t="shared" si="7"/>
        <v>64000</v>
      </c>
      <c r="K24" s="367">
        <v>49217</v>
      </c>
      <c r="L24" s="367">
        <f t="shared" si="7"/>
        <v>49000</v>
      </c>
      <c r="M24" s="367">
        <v>60867</v>
      </c>
      <c r="N24" s="367">
        <f t="shared" si="8"/>
        <v>61000</v>
      </c>
      <c r="O24" s="367">
        <v>48680</v>
      </c>
      <c r="P24" s="367">
        <f t="shared" si="9"/>
        <v>49000</v>
      </c>
      <c r="Q24" s="367">
        <v>47264</v>
      </c>
      <c r="R24" s="367">
        <f t="shared" si="9"/>
        <v>47000</v>
      </c>
      <c r="S24" s="257">
        <v>51104</v>
      </c>
      <c r="T24" s="257">
        <f t="shared" si="15"/>
        <v>51000</v>
      </c>
      <c r="U24" s="367">
        <v>39328</v>
      </c>
      <c r="V24" s="367">
        <f t="shared" si="10"/>
        <v>39000</v>
      </c>
      <c r="W24" s="367">
        <v>47469</v>
      </c>
      <c r="X24" s="367">
        <f t="shared" si="10"/>
        <v>47000</v>
      </c>
      <c r="Y24" s="368">
        <v>47200</v>
      </c>
      <c r="Z24" s="367">
        <f t="shared" si="11"/>
        <v>47000</v>
      </c>
      <c r="AA24" s="367">
        <v>37249</v>
      </c>
      <c r="AB24" s="367">
        <f t="shared" si="11"/>
        <v>37000</v>
      </c>
      <c r="AC24" s="367">
        <v>21447</v>
      </c>
      <c r="AD24" s="368">
        <v>21000</v>
      </c>
      <c r="AE24" s="369"/>
    </row>
    <row r="25" spans="1:31" s="361" customFormat="1">
      <c r="A25" s="362"/>
      <c r="B25" s="352">
        <v>2</v>
      </c>
      <c r="C25" s="353" t="s">
        <v>22</v>
      </c>
      <c r="D25" s="354"/>
      <c r="E25" s="359">
        <v>259165</v>
      </c>
      <c r="F25" s="359">
        <f t="shared" si="13"/>
        <v>259000</v>
      </c>
      <c r="G25" s="359">
        <v>236495</v>
      </c>
      <c r="H25" s="359">
        <f t="shared" si="16"/>
        <v>236000</v>
      </c>
      <c r="I25" s="359">
        <v>236495</v>
      </c>
      <c r="J25" s="359">
        <f t="shared" si="7"/>
        <v>236000</v>
      </c>
      <c r="K25" s="359">
        <v>197479</v>
      </c>
      <c r="L25" s="359">
        <f t="shared" si="7"/>
        <v>197000</v>
      </c>
      <c r="M25" s="359">
        <v>217049</v>
      </c>
      <c r="N25" s="359">
        <f t="shared" si="8"/>
        <v>217000</v>
      </c>
      <c r="O25" s="359">
        <v>182504</v>
      </c>
      <c r="P25" s="359">
        <f t="shared" si="9"/>
        <v>183000</v>
      </c>
      <c r="Q25" s="359">
        <v>169636</v>
      </c>
      <c r="R25" s="359">
        <f t="shared" si="9"/>
        <v>170000</v>
      </c>
      <c r="S25" s="427">
        <v>176118</v>
      </c>
      <c r="T25" s="427">
        <f t="shared" si="15"/>
        <v>176000</v>
      </c>
      <c r="U25" s="359">
        <v>154342</v>
      </c>
      <c r="V25" s="359">
        <f t="shared" si="10"/>
        <v>154000</v>
      </c>
      <c r="W25" s="359">
        <v>186275</v>
      </c>
      <c r="X25" s="359">
        <f t="shared" si="10"/>
        <v>186000</v>
      </c>
      <c r="Y25" s="360">
        <v>186177</v>
      </c>
      <c r="Z25" s="359">
        <f t="shared" si="11"/>
        <v>186000</v>
      </c>
      <c r="AA25" s="359">
        <v>144148</v>
      </c>
      <c r="AB25" s="359">
        <f t="shared" si="11"/>
        <v>144000</v>
      </c>
      <c r="AC25" s="359">
        <v>92712</v>
      </c>
      <c r="AD25" s="360">
        <v>21000</v>
      </c>
      <c r="AE25" s="358"/>
    </row>
    <row r="26" spans="1:31" s="250" customFormat="1">
      <c r="A26" s="259" t="s">
        <v>170</v>
      </c>
      <c r="B26" s="260">
        <v>3</v>
      </c>
      <c r="C26" s="261" t="s">
        <v>171</v>
      </c>
      <c r="D26" s="261"/>
      <c r="E26" s="262">
        <v>137866</v>
      </c>
      <c r="F26" s="262">
        <f t="shared" si="13"/>
        <v>138000</v>
      </c>
      <c r="G26" s="262">
        <v>122054</v>
      </c>
      <c r="H26" s="262">
        <f t="shared" si="0"/>
        <v>122000</v>
      </c>
      <c r="I26" s="262">
        <v>122054</v>
      </c>
      <c r="J26" s="262">
        <f t="shared" si="7"/>
        <v>122000</v>
      </c>
      <c r="K26" s="262">
        <v>94300</v>
      </c>
      <c r="L26" s="262">
        <f t="shared" si="7"/>
        <v>94000</v>
      </c>
      <c r="M26" s="262">
        <v>102446</v>
      </c>
      <c r="N26" s="262">
        <f t="shared" si="8"/>
        <v>102000</v>
      </c>
      <c r="O26" s="262">
        <v>132992</v>
      </c>
      <c r="P26" s="262">
        <f t="shared" si="9"/>
        <v>133000</v>
      </c>
      <c r="Q26" s="262">
        <v>108410</v>
      </c>
      <c r="R26" s="262">
        <f t="shared" si="9"/>
        <v>108000</v>
      </c>
      <c r="S26" s="262">
        <v>112159</v>
      </c>
      <c r="T26" s="262">
        <f t="shared" si="15"/>
        <v>112000</v>
      </c>
      <c r="U26" s="262">
        <v>94196</v>
      </c>
      <c r="V26" s="262">
        <f t="shared" si="10"/>
        <v>94000</v>
      </c>
      <c r="W26" s="262">
        <v>129105</v>
      </c>
      <c r="X26" s="262">
        <f t="shared" si="10"/>
        <v>129000</v>
      </c>
      <c r="Y26" s="263">
        <v>123956</v>
      </c>
      <c r="Z26" s="262">
        <f t="shared" si="11"/>
        <v>124000</v>
      </c>
      <c r="AA26" s="262">
        <v>125205</v>
      </c>
      <c r="AB26" s="262">
        <f t="shared" si="11"/>
        <v>125000</v>
      </c>
      <c r="AC26" s="262">
        <v>100103</v>
      </c>
      <c r="AD26" s="263">
        <f t="shared" ref="AD26:AD30" si="17">ROUND(AC26,-3)</f>
        <v>100000</v>
      </c>
      <c r="AE26" s="264">
        <v>100103</v>
      </c>
    </row>
    <row r="27" spans="1:31" s="250" customFormat="1">
      <c r="A27" s="265" t="s">
        <v>16</v>
      </c>
      <c r="B27" s="266">
        <v>4</v>
      </c>
      <c r="C27" s="261" t="s">
        <v>173</v>
      </c>
      <c r="D27" s="261"/>
      <c r="E27" s="262">
        <v>257274</v>
      </c>
      <c r="F27" s="262">
        <f t="shared" si="13"/>
        <v>257000</v>
      </c>
      <c r="G27" s="262">
        <v>213683</v>
      </c>
      <c r="H27" s="262">
        <f t="shared" si="0"/>
        <v>214000</v>
      </c>
      <c r="I27" s="262">
        <v>213683</v>
      </c>
      <c r="J27" s="262">
        <f t="shared" si="7"/>
        <v>214000</v>
      </c>
      <c r="K27" s="262">
        <v>164948</v>
      </c>
      <c r="L27" s="262">
        <f t="shared" si="7"/>
        <v>165000</v>
      </c>
      <c r="M27" s="262">
        <v>179157</v>
      </c>
      <c r="N27" s="262">
        <f t="shared" si="8"/>
        <v>179000</v>
      </c>
      <c r="O27" s="262">
        <v>180637</v>
      </c>
      <c r="P27" s="262">
        <f t="shared" si="9"/>
        <v>181000</v>
      </c>
      <c r="Q27" s="262">
        <v>169053</v>
      </c>
      <c r="R27" s="262">
        <f t="shared" si="9"/>
        <v>169000</v>
      </c>
      <c r="S27" s="262">
        <v>175084</v>
      </c>
      <c r="T27" s="262">
        <f t="shared" si="15"/>
        <v>175000</v>
      </c>
      <c r="U27" s="262">
        <v>152044</v>
      </c>
      <c r="V27" s="262">
        <f t="shared" si="10"/>
        <v>152000</v>
      </c>
      <c r="W27" s="262">
        <v>174024</v>
      </c>
      <c r="X27" s="262">
        <f t="shared" si="10"/>
        <v>174000</v>
      </c>
      <c r="Y27" s="263">
        <v>153769</v>
      </c>
      <c r="Z27" s="262">
        <f t="shared" si="11"/>
        <v>154000</v>
      </c>
      <c r="AA27" s="262">
        <v>153158</v>
      </c>
      <c r="AB27" s="262">
        <f t="shared" si="11"/>
        <v>153000</v>
      </c>
      <c r="AC27" s="262">
        <v>121733</v>
      </c>
      <c r="AD27" s="263">
        <f t="shared" si="17"/>
        <v>122000</v>
      </c>
      <c r="AE27" s="264">
        <v>121733</v>
      </c>
    </row>
    <row r="28" spans="1:31" s="250" customFormat="1">
      <c r="A28" s="271"/>
      <c r="B28" s="272">
        <v>5</v>
      </c>
      <c r="C28" s="273" t="s">
        <v>174</v>
      </c>
      <c r="D28" s="273"/>
      <c r="E28" s="290">
        <v>115749</v>
      </c>
      <c r="F28" s="290">
        <f t="shared" si="13"/>
        <v>116000</v>
      </c>
      <c r="G28" s="290">
        <v>101623</v>
      </c>
      <c r="H28" s="290">
        <f t="shared" si="0"/>
        <v>102000</v>
      </c>
      <c r="I28" s="274">
        <v>101623</v>
      </c>
      <c r="J28" s="274">
        <f t="shared" si="7"/>
        <v>102000</v>
      </c>
      <c r="K28" s="274">
        <v>76781</v>
      </c>
      <c r="L28" s="274">
        <f t="shared" si="7"/>
        <v>77000</v>
      </c>
      <c r="M28" s="372">
        <v>83351</v>
      </c>
      <c r="N28" s="347">
        <f t="shared" si="8"/>
        <v>83000</v>
      </c>
      <c r="O28" s="274">
        <v>111826</v>
      </c>
      <c r="P28" s="274">
        <f t="shared" si="9"/>
        <v>112000</v>
      </c>
      <c r="Q28" s="274">
        <v>89352</v>
      </c>
      <c r="R28" s="274">
        <f t="shared" si="9"/>
        <v>89000</v>
      </c>
      <c r="S28" s="347">
        <v>92390</v>
      </c>
      <c r="T28" s="347">
        <f t="shared" si="15"/>
        <v>92000</v>
      </c>
      <c r="U28" s="274">
        <v>79465</v>
      </c>
      <c r="V28" s="274">
        <f t="shared" si="10"/>
        <v>79000</v>
      </c>
      <c r="W28" s="274">
        <v>108215</v>
      </c>
      <c r="X28" s="274">
        <f t="shared" si="10"/>
        <v>108000</v>
      </c>
      <c r="Y28" s="275">
        <v>106054</v>
      </c>
      <c r="Z28" s="274">
        <f t="shared" si="11"/>
        <v>106000</v>
      </c>
      <c r="AA28" s="274">
        <v>103196</v>
      </c>
      <c r="AB28" s="274">
        <f t="shared" si="11"/>
        <v>103000</v>
      </c>
      <c r="AC28" s="274">
        <v>78308</v>
      </c>
      <c r="AD28" s="275">
        <f t="shared" si="17"/>
        <v>78000</v>
      </c>
      <c r="AE28" s="276">
        <v>83746</v>
      </c>
    </row>
    <row r="29" spans="1:31" s="250" customFormat="1">
      <c r="A29" s="346"/>
      <c r="B29" s="278">
        <v>6</v>
      </c>
      <c r="C29" s="279" t="s">
        <v>175</v>
      </c>
      <c r="D29" s="279"/>
      <c r="E29" s="291">
        <v>215210</v>
      </c>
      <c r="F29" s="291">
        <f t="shared" si="13"/>
        <v>215000</v>
      </c>
      <c r="G29" s="291">
        <v>178952</v>
      </c>
      <c r="H29" s="291">
        <f t="shared" si="0"/>
        <v>179000</v>
      </c>
      <c r="I29" s="280">
        <v>178952</v>
      </c>
      <c r="J29" s="280">
        <f t="shared" si="7"/>
        <v>179000</v>
      </c>
      <c r="K29" s="280">
        <v>138535</v>
      </c>
      <c r="L29" s="280">
        <f t="shared" si="7"/>
        <v>139000</v>
      </c>
      <c r="M29" s="373">
        <v>150349</v>
      </c>
      <c r="N29" s="280">
        <f t="shared" si="8"/>
        <v>150000</v>
      </c>
      <c r="O29" s="280">
        <v>151692</v>
      </c>
      <c r="P29" s="280">
        <f t="shared" si="9"/>
        <v>152000</v>
      </c>
      <c r="Q29" s="280">
        <v>142049</v>
      </c>
      <c r="R29" s="280">
        <f t="shared" si="9"/>
        <v>142000</v>
      </c>
      <c r="S29" s="280">
        <v>147053</v>
      </c>
      <c r="T29" s="280">
        <f t="shared" si="15"/>
        <v>147000</v>
      </c>
      <c r="U29" s="280">
        <v>127965</v>
      </c>
      <c r="V29" s="280">
        <f t="shared" si="10"/>
        <v>128000</v>
      </c>
      <c r="W29" s="280">
        <v>146284</v>
      </c>
      <c r="X29" s="280">
        <f t="shared" si="10"/>
        <v>146000</v>
      </c>
      <c r="Y29" s="281">
        <v>129512</v>
      </c>
      <c r="Z29" s="280">
        <f t="shared" si="11"/>
        <v>130000</v>
      </c>
      <c r="AA29" s="280">
        <v>128825</v>
      </c>
      <c r="AB29" s="280">
        <f t="shared" si="11"/>
        <v>129000</v>
      </c>
      <c r="AC29" s="280">
        <v>102361</v>
      </c>
      <c r="AD29" s="281">
        <f t="shared" si="17"/>
        <v>102000</v>
      </c>
      <c r="AE29" s="282">
        <v>109100</v>
      </c>
    </row>
    <row r="30" spans="1:31" s="361" customFormat="1" ht="19.5" thickBot="1">
      <c r="A30" s="351"/>
      <c r="B30" s="352">
        <v>7</v>
      </c>
      <c r="C30" s="353" t="s">
        <v>200</v>
      </c>
      <c r="D30" s="354"/>
      <c r="E30" s="359">
        <v>88459</v>
      </c>
      <c r="F30" s="355">
        <f t="shared" si="13"/>
        <v>88000</v>
      </c>
      <c r="G30" s="359">
        <v>80235</v>
      </c>
      <c r="H30" s="355">
        <f t="shared" si="0"/>
        <v>80000</v>
      </c>
      <c r="I30" s="359">
        <v>80235</v>
      </c>
      <c r="J30" s="356">
        <f t="shared" si="7"/>
        <v>80000</v>
      </c>
      <c r="K30" s="359">
        <v>75449</v>
      </c>
      <c r="L30" s="356">
        <f t="shared" si="7"/>
        <v>75000</v>
      </c>
      <c r="M30" s="359">
        <v>82802</v>
      </c>
      <c r="N30" s="356">
        <f t="shared" si="8"/>
        <v>83000</v>
      </c>
      <c r="O30" s="359">
        <v>74765</v>
      </c>
      <c r="P30" s="356">
        <f t="shared" si="9"/>
        <v>75000</v>
      </c>
      <c r="Q30" s="359">
        <v>74270</v>
      </c>
      <c r="R30" s="356">
        <f t="shared" si="9"/>
        <v>74000</v>
      </c>
      <c r="S30" s="428">
        <v>77267</v>
      </c>
      <c r="T30" s="429">
        <f t="shared" si="15"/>
        <v>77000</v>
      </c>
      <c r="U30" s="359">
        <v>67656</v>
      </c>
      <c r="V30" s="356">
        <f t="shared" si="10"/>
        <v>68000</v>
      </c>
      <c r="W30" s="359">
        <v>75612</v>
      </c>
      <c r="X30" s="356">
        <f t="shared" si="10"/>
        <v>76000</v>
      </c>
      <c r="Y30" s="360">
        <v>69740</v>
      </c>
      <c r="Z30" s="356">
        <f t="shared" si="11"/>
        <v>70000</v>
      </c>
      <c r="AA30" s="359">
        <v>70886</v>
      </c>
      <c r="AB30" s="356">
        <f t="shared" si="11"/>
        <v>71000</v>
      </c>
      <c r="AC30" s="359">
        <v>53968</v>
      </c>
      <c r="AD30" s="357">
        <f t="shared" si="17"/>
        <v>54000</v>
      </c>
      <c r="AE30" s="358"/>
    </row>
    <row r="31" spans="1:31" s="250" customFormat="1" ht="19.5" thickTop="1">
      <c r="A31" s="283" t="s">
        <v>180</v>
      </c>
      <c r="B31" s="284">
        <v>1</v>
      </c>
      <c r="C31" s="285" t="s">
        <v>177</v>
      </c>
      <c r="D31" s="285"/>
      <c r="E31" s="254"/>
      <c r="F31" s="254"/>
      <c r="G31" s="254"/>
      <c r="H31" s="254"/>
      <c r="I31" s="286">
        <v>64005</v>
      </c>
      <c r="J31" s="286">
        <f t="shared" si="7"/>
        <v>64000</v>
      </c>
      <c r="K31" s="286">
        <v>49019</v>
      </c>
      <c r="L31" s="286">
        <f t="shared" si="7"/>
        <v>49000</v>
      </c>
      <c r="M31" s="254"/>
      <c r="N31" s="286">
        <f t="shared" si="8"/>
        <v>0</v>
      </c>
      <c r="O31" s="286">
        <v>48452</v>
      </c>
      <c r="P31" s="286">
        <f t="shared" si="9"/>
        <v>48000</v>
      </c>
      <c r="Q31" s="286">
        <v>47046</v>
      </c>
      <c r="R31" s="286">
        <f t="shared" si="9"/>
        <v>47000</v>
      </c>
      <c r="S31" s="254"/>
      <c r="T31" s="254"/>
      <c r="U31" s="286">
        <v>39142</v>
      </c>
      <c r="V31" s="286">
        <f t="shared" si="10"/>
        <v>39000</v>
      </c>
      <c r="W31" s="286">
        <v>47254</v>
      </c>
      <c r="X31" s="286">
        <f t="shared" si="10"/>
        <v>47000</v>
      </c>
      <c r="Y31" s="286">
        <v>46948</v>
      </c>
      <c r="Z31" s="286">
        <f t="shared" si="11"/>
        <v>47000</v>
      </c>
      <c r="AA31" s="286">
        <v>37080</v>
      </c>
      <c r="AB31" s="286">
        <f t="shared" si="11"/>
        <v>37000</v>
      </c>
      <c r="AC31" s="246"/>
      <c r="AD31" s="248"/>
      <c r="AE31" s="287">
        <v>22871</v>
      </c>
    </row>
    <row r="32" spans="1:31" s="250" customFormat="1">
      <c r="A32" s="243"/>
      <c r="B32" s="251"/>
      <c r="C32" s="476" t="s">
        <v>168</v>
      </c>
      <c r="D32" s="477"/>
      <c r="E32" s="252">
        <v>82340</v>
      </c>
      <c r="F32" s="252">
        <v>82000</v>
      </c>
      <c r="G32" s="252">
        <v>67672</v>
      </c>
      <c r="H32" s="252">
        <v>68000</v>
      </c>
      <c r="I32" s="348">
        <v>67226</v>
      </c>
      <c r="J32" s="349">
        <f t="shared" si="7"/>
        <v>67000</v>
      </c>
      <c r="K32" s="348">
        <v>51507</v>
      </c>
      <c r="L32" s="349">
        <f t="shared" si="7"/>
        <v>52000</v>
      </c>
      <c r="M32" s="349">
        <v>64558</v>
      </c>
      <c r="N32" s="350">
        <f t="shared" si="8"/>
        <v>65000</v>
      </c>
      <c r="O32" s="348">
        <v>50941</v>
      </c>
      <c r="P32" s="350">
        <f t="shared" si="8"/>
        <v>51000</v>
      </c>
      <c r="Q32" s="348">
        <v>49463</v>
      </c>
      <c r="R32" s="350">
        <f t="shared" si="8"/>
        <v>49000</v>
      </c>
      <c r="S32" s="252">
        <v>54255</v>
      </c>
      <c r="T32" s="430">
        <f t="shared" ref="T32:T40" si="18">ROUND(S32,-3)</f>
        <v>54000</v>
      </c>
      <c r="U32" s="348">
        <v>41142</v>
      </c>
      <c r="V32" s="350">
        <f t="shared" si="8"/>
        <v>41000</v>
      </c>
      <c r="W32" s="348">
        <v>49685</v>
      </c>
      <c r="X32" s="350">
        <f t="shared" si="8"/>
        <v>50000</v>
      </c>
      <c r="Y32" s="348">
        <v>49391</v>
      </c>
      <c r="Z32" s="350">
        <f t="shared" si="8"/>
        <v>49000</v>
      </c>
      <c r="AA32" s="348">
        <v>38977</v>
      </c>
      <c r="AB32" s="350">
        <f t="shared" si="8"/>
        <v>39000</v>
      </c>
      <c r="AC32" s="254"/>
      <c r="AD32" s="255"/>
      <c r="AE32" s="249"/>
    </row>
    <row r="33" spans="1:31" s="250" customFormat="1">
      <c r="A33" s="243"/>
      <c r="B33" s="256"/>
      <c r="C33" s="465" t="s">
        <v>169</v>
      </c>
      <c r="D33" s="466"/>
      <c r="E33" s="257">
        <v>87775</v>
      </c>
      <c r="F33" s="257">
        <f t="shared" ref="F33:F39" si="19">ROUND(E33,-3)</f>
        <v>88000</v>
      </c>
      <c r="G33" s="257">
        <v>72115</v>
      </c>
      <c r="H33" s="257">
        <f t="shared" ref="H33:H34" si="20">ROUND(G33,-3)</f>
        <v>72000</v>
      </c>
      <c r="I33" s="257">
        <v>72738</v>
      </c>
      <c r="J33" s="257">
        <f t="shared" ref="J33:L40" si="21">ROUND(I33,-3)</f>
        <v>73000</v>
      </c>
      <c r="K33" s="257">
        <v>55767</v>
      </c>
      <c r="L33" s="257">
        <f t="shared" ref="L33:L34" si="22">ROUND(K33,-3)</f>
        <v>56000</v>
      </c>
      <c r="M33" s="257">
        <v>68812</v>
      </c>
      <c r="N33" s="257">
        <f t="shared" si="8"/>
        <v>69000</v>
      </c>
      <c r="O33" s="257">
        <v>55207</v>
      </c>
      <c r="P33" s="257">
        <f t="shared" ref="P33:R40" si="23">ROUND(O33,-3)</f>
        <v>55000</v>
      </c>
      <c r="Q33" s="257">
        <v>53610</v>
      </c>
      <c r="R33" s="257">
        <f t="shared" ref="R33:R34" si="24">ROUND(Q33,-3)</f>
        <v>54000</v>
      </c>
      <c r="S33" s="257">
        <v>57896</v>
      </c>
      <c r="T33" s="257">
        <f t="shared" si="18"/>
        <v>58000</v>
      </c>
      <c r="U33" s="257">
        <v>44567</v>
      </c>
      <c r="V33" s="257">
        <f t="shared" ref="V33:X40" si="25">ROUND(U33,-3)</f>
        <v>45000</v>
      </c>
      <c r="W33" s="257">
        <v>53853</v>
      </c>
      <c r="X33" s="257">
        <f t="shared" ref="X33:X34" si="26">ROUND(W33,-3)</f>
        <v>54000</v>
      </c>
      <c r="Y33" s="258">
        <v>53586</v>
      </c>
      <c r="Z33" s="257">
        <f t="shared" ref="Z33:AB40" si="27">ROUND(Y33,-3)</f>
        <v>54000</v>
      </c>
      <c r="AA33" s="257">
        <v>42232</v>
      </c>
      <c r="AB33" s="257">
        <f t="shared" ref="AB33:AB34" si="28">ROUND(AA33,-3)</f>
        <v>42000</v>
      </c>
      <c r="AC33" s="257">
        <v>24534</v>
      </c>
      <c r="AD33" s="258">
        <v>25000</v>
      </c>
      <c r="AE33" s="249"/>
    </row>
    <row r="34" spans="1:31" s="361" customFormat="1">
      <c r="A34" s="362"/>
      <c r="B34" s="352">
        <v>2</v>
      </c>
      <c r="C34" s="353" t="s">
        <v>22</v>
      </c>
      <c r="D34" s="354"/>
      <c r="E34" s="359">
        <v>322506</v>
      </c>
      <c r="F34" s="359">
        <f t="shared" si="19"/>
        <v>323000</v>
      </c>
      <c r="G34" s="359">
        <v>293879</v>
      </c>
      <c r="H34" s="359">
        <f t="shared" si="20"/>
        <v>294000</v>
      </c>
      <c r="I34" s="359">
        <v>293879</v>
      </c>
      <c r="J34" s="359">
        <f t="shared" si="21"/>
        <v>294000</v>
      </c>
      <c r="K34" s="359">
        <v>246996</v>
      </c>
      <c r="L34" s="359">
        <f t="shared" si="22"/>
        <v>247000</v>
      </c>
      <c r="M34" s="359">
        <v>271169</v>
      </c>
      <c r="N34" s="359">
        <f t="shared" si="8"/>
        <v>271000</v>
      </c>
      <c r="O34" s="359">
        <v>228057</v>
      </c>
      <c r="P34" s="359">
        <f t="shared" si="23"/>
        <v>228000</v>
      </c>
      <c r="Q34" s="359">
        <v>212174</v>
      </c>
      <c r="R34" s="359">
        <f t="shared" si="24"/>
        <v>212000</v>
      </c>
      <c r="S34" s="427">
        <v>220227</v>
      </c>
      <c r="T34" s="427">
        <f t="shared" si="18"/>
        <v>220000</v>
      </c>
      <c r="U34" s="359">
        <v>192545</v>
      </c>
      <c r="V34" s="359">
        <f t="shared" si="25"/>
        <v>193000</v>
      </c>
      <c r="W34" s="359">
        <v>233032</v>
      </c>
      <c r="X34" s="359">
        <f t="shared" si="26"/>
        <v>233000</v>
      </c>
      <c r="Y34" s="360">
        <v>233770</v>
      </c>
      <c r="Z34" s="359">
        <f t="shared" si="27"/>
        <v>234000</v>
      </c>
      <c r="AA34" s="359">
        <v>180009</v>
      </c>
      <c r="AB34" s="359">
        <f t="shared" si="28"/>
        <v>180000</v>
      </c>
      <c r="AC34" s="359">
        <v>116722</v>
      </c>
      <c r="AD34" s="360">
        <v>25000</v>
      </c>
      <c r="AE34" s="358"/>
    </row>
    <row r="35" spans="1:31" s="250" customFormat="1">
      <c r="A35" s="259" t="s">
        <v>181</v>
      </c>
      <c r="B35" s="260">
        <v>3</v>
      </c>
      <c r="C35" s="261" t="s">
        <v>171</v>
      </c>
      <c r="D35" s="261"/>
      <c r="E35" s="262">
        <v>155565</v>
      </c>
      <c r="F35" s="262">
        <f t="shared" si="19"/>
        <v>156000</v>
      </c>
      <c r="G35" s="262">
        <v>138428</v>
      </c>
      <c r="H35" s="262">
        <f t="shared" si="0"/>
        <v>138000</v>
      </c>
      <c r="I35" s="262">
        <v>138428</v>
      </c>
      <c r="J35" s="262">
        <f t="shared" si="21"/>
        <v>138000</v>
      </c>
      <c r="K35" s="262">
        <v>106402</v>
      </c>
      <c r="L35" s="262">
        <f t="shared" si="21"/>
        <v>106000</v>
      </c>
      <c r="M35" s="262">
        <v>115564</v>
      </c>
      <c r="N35" s="262">
        <f t="shared" si="8"/>
        <v>116000</v>
      </c>
      <c r="O35" s="262">
        <v>149825</v>
      </c>
      <c r="P35" s="262">
        <f t="shared" si="23"/>
        <v>150000</v>
      </c>
      <c r="Q35" s="262">
        <v>121779</v>
      </c>
      <c r="R35" s="262">
        <f t="shared" si="23"/>
        <v>122000</v>
      </c>
      <c r="S35" s="262">
        <v>126012</v>
      </c>
      <c r="T35" s="262">
        <f t="shared" si="18"/>
        <v>126000</v>
      </c>
      <c r="U35" s="262">
        <v>105874</v>
      </c>
      <c r="V35" s="262">
        <f t="shared" si="25"/>
        <v>106000</v>
      </c>
      <c r="W35" s="262">
        <v>145746</v>
      </c>
      <c r="X35" s="262">
        <f t="shared" si="25"/>
        <v>146000</v>
      </c>
      <c r="Y35" s="263">
        <v>138021</v>
      </c>
      <c r="Z35" s="262">
        <f t="shared" si="27"/>
        <v>138000</v>
      </c>
      <c r="AA35" s="262">
        <v>141039</v>
      </c>
      <c r="AB35" s="262">
        <f t="shared" si="27"/>
        <v>141000</v>
      </c>
      <c r="AC35" s="262">
        <v>113612</v>
      </c>
      <c r="AD35" s="263">
        <f t="shared" ref="AD35:AD39" si="29">ROUND(AC35,-3)</f>
        <v>114000</v>
      </c>
      <c r="AE35" s="264">
        <v>120074</v>
      </c>
    </row>
    <row r="36" spans="1:31" s="250" customFormat="1">
      <c r="A36" s="265" t="s">
        <v>182</v>
      </c>
      <c r="B36" s="266">
        <v>4</v>
      </c>
      <c r="C36" s="261" t="s">
        <v>173</v>
      </c>
      <c r="D36" s="261"/>
      <c r="E36" s="262">
        <v>290962</v>
      </c>
      <c r="F36" s="262">
        <f t="shared" si="19"/>
        <v>291000</v>
      </c>
      <c r="G36" s="262">
        <v>241472</v>
      </c>
      <c r="H36" s="262">
        <f t="shared" si="0"/>
        <v>241000</v>
      </c>
      <c r="I36" s="262">
        <v>241472</v>
      </c>
      <c r="J36" s="262">
        <f t="shared" si="21"/>
        <v>241000</v>
      </c>
      <c r="K36" s="262">
        <v>186053</v>
      </c>
      <c r="L36" s="262">
        <f t="shared" si="21"/>
        <v>186000</v>
      </c>
      <c r="M36" s="262">
        <v>202028</v>
      </c>
      <c r="N36" s="262">
        <f t="shared" si="8"/>
        <v>202000</v>
      </c>
      <c r="O36" s="262">
        <v>203664</v>
      </c>
      <c r="P36" s="262">
        <f t="shared" si="23"/>
        <v>204000</v>
      </c>
      <c r="Q36" s="262">
        <v>190534</v>
      </c>
      <c r="R36" s="262">
        <f t="shared" si="23"/>
        <v>191000</v>
      </c>
      <c r="S36" s="262">
        <v>197346</v>
      </c>
      <c r="T36" s="262">
        <f t="shared" si="18"/>
        <v>197000</v>
      </c>
      <c r="U36" s="262">
        <v>171146</v>
      </c>
      <c r="V36" s="262">
        <f t="shared" si="25"/>
        <v>171000</v>
      </c>
      <c r="W36" s="262">
        <v>196100</v>
      </c>
      <c r="X36" s="262">
        <f t="shared" si="25"/>
        <v>196000</v>
      </c>
      <c r="Y36" s="263">
        <v>172939</v>
      </c>
      <c r="Z36" s="262">
        <f t="shared" si="27"/>
        <v>173000</v>
      </c>
      <c r="AA36" s="262">
        <v>172511</v>
      </c>
      <c r="AB36" s="262">
        <f t="shared" si="27"/>
        <v>173000</v>
      </c>
      <c r="AC36" s="262">
        <v>138062</v>
      </c>
      <c r="AD36" s="263">
        <f t="shared" si="29"/>
        <v>138000</v>
      </c>
      <c r="AE36" s="264">
        <v>145875</v>
      </c>
    </row>
    <row r="37" spans="1:31" s="250" customFormat="1">
      <c r="A37" s="271"/>
      <c r="B37" s="272">
        <v>5</v>
      </c>
      <c r="C37" s="273" t="s">
        <v>174</v>
      </c>
      <c r="D37" s="273"/>
      <c r="E37" s="347">
        <v>130359</v>
      </c>
      <c r="F37" s="347">
        <f t="shared" si="19"/>
        <v>130000</v>
      </c>
      <c r="G37" s="347">
        <v>115108</v>
      </c>
      <c r="H37" s="347">
        <f t="shared" si="0"/>
        <v>115000</v>
      </c>
      <c r="I37" s="347">
        <v>115108</v>
      </c>
      <c r="J37" s="347">
        <f t="shared" si="21"/>
        <v>115000</v>
      </c>
      <c r="K37" s="347">
        <v>86485</v>
      </c>
      <c r="L37" s="347">
        <f t="shared" si="21"/>
        <v>86000</v>
      </c>
      <c r="M37" s="372">
        <v>93856</v>
      </c>
      <c r="N37" s="347">
        <f t="shared" si="8"/>
        <v>94000</v>
      </c>
      <c r="O37" s="347">
        <v>125745</v>
      </c>
      <c r="P37" s="347">
        <f t="shared" si="23"/>
        <v>126000</v>
      </c>
      <c r="Q37" s="347">
        <v>100149</v>
      </c>
      <c r="R37" s="347">
        <f t="shared" si="23"/>
        <v>100000</v>
      </c>
      <c r="S37" s="347">
        <v>103572</v>
      </c>
      <c r="T37" s="347">
        <f t="shared" si="18"/>
        <v>104000</v>
      </c>
      <c r="U37" s="347">
        <v>89140</v>
      </c>
      <c r="V37" s="347">
        <f t="shared" si="25"/>
        <v>89000</v>
      </c>
      <c r="W37" s="347">
        <v>121961</v>
      </c>
      <c r="X37" s="347">
        <f t="shared" si="25"/>
        <v>122000</v>
      </c>
      <c r="Y37" s="363">
        <v>117779</v>
      </c>
      <c r="Z37" s="347">
        <f t="shared" si="27"/>
        <v>118000</v>
      </c>
      <c r="AA37" s="347">
        <v>116032</v>
      </c>
      <c r="AB37" s="347">
        <f t="shared" si="27"/>
        <v>116000</v>
      </c>
      <c r="AC37" s="347">
        <v>89252</v>
      </c>
      <c r="AD37" s="363">
        <f t="shared" si="29"/>
        <v>89000</v>
      </c>
      <c r="AE37" s="364">
        <v>94666</v>
      </c>
    </row>
    <row r="38" spans="1:31" s="250" customFormat="1">
      <c r="A38" s="346"/>
      <c r="B38" s="278">
        <v>6</v>
      </c>
      <c r="C38" s="279" t="s">
        <v>175</v>
      </c>
      <c r="D38" s="279"/>
      <c r="E38" s="280">
        <v>242990</v>
      </c>
      <c r="F38" s="280">
        <f t="shared" si="19"/>
        <v>243000</v>
      </c>
      <c r="G38" s="280">
        <v>201883</v>
      </c>
      <c r="H38" s="280">
        <f t="shared" si="0"/>
        <v>202000</v>
      </c>
      <c r="I38" s="292">
        <v>201883</v>
      </c>
      <c r="J38" s="280">
        <f t="shared" si="21"/>
        <v>202000</v>
      </c>
      <c r="K38" s="280">
        <v>155982</v>
      </c>
      <c r="L38" s="280">
        <f t="shared" si="21"/>
        <v>156000</v>
      </c>
      <c r="M38" s="373">
        <v>169238</v>
      </c>
      <c r="N38" s="280">
        <f t="shared" si="8"/>
        <v>169000</v>
      </c>
      <c r="O38" s="280">
        <v>170723</v>
      </c>
      <c r="P38" s="280">
        <f t="shared" si="23"/>
        <v>171000</v>
      </c>
      <c r="Q38" s="280">
        <v>159808</v>
      </c>
      <c r="R38" s="280">
        <f t="shared" si="23"/>
        <v>160000</v>
      </c>
      <c r="S38" s="280">
        <v>165450</v>
      </c>
      <c r="T38" s="280">
        <f t="shared" si="18"/>
        <v>165000</v>
      </c>
      <c r="U38" s="280">
        <v>143777</v>
      </c>
      <c r="V38" s="280">
        <f t="shared" si="25"/>
        <v>144000</v>
      </c>
      <c r="W38" s="280">
        <v>164539</v>
      </c>
      <c r="X38" s="280">
        <f t="shared" si="25"/>
        <v>165000</v>
      </c>
      <c r="Y38" s="281">
        <v>145381</v>
      </c>
      <c r="Z38" s="280">
        <f t="shared" si="27"/>
        <v>145000</v>
      </c>
      <c r="AA38" s="280">
        <v>144837</v>
      </c>
      <c r="AB38" s="280">
        <f t="shared" si="27"/>
        <v>145000</v>
      </c>
      <c r="AC38" s="280">
        <v>115913</v>
      </c>
      <c r="AD38" s="281">
        <f t="shared" si="29"/>
        <v>116000</v>
      </c>
      <c r="AE38" s="282">
        <v>122598</v>
      </c>
    </row>
    <row r="39" spans="1:31" s="361" customFormat="1" ht="19.5" thickBot="1">
      <c r="A39" s="351"/>
      <c r="B39" s="352">
        <v>7</v>
      </c>
      <c r="C39" s="353" t="s">
        <v>200</v>
      </c>
      <c r="D39" s="354"/>
      <c r="E39" s="359">
        <v>100877</v>
      </c>
      <c r="F39" s="355">
        <f t="shared" si="19"/>
        <v>101000</v>
      </c>
      <c r="G39" s="359">
        <v>91492</v>
      </c>
      <c r="H39" s="355">
        <f t="shared" si="0"/>
        <v>91000</v>
      </c>
      <c r="I39" s="359">
        <v>91492</v>
      </c>
      <c r="J39" s="356">
        <f t="shared" si="21"/>
        <v>91000</v>
      </c>
      <c r="K39" s="359">
        <v>86037</v>
      </c>
      <c r="L39" s="356">
        <f t="shared" si="21"/>
        <v>86000</v>
      </c>
      <c r="M39" s="359">
        <v>94307</v>
      </c>
      <c r="N39" s="356">
        <f t="shared" si="8"/>
        <v>94000</v>
      </c>
      <c r="O39" s="359">
        <v>85190</v>
      </c>
      <c r="P39" s="356">
        <f t="shared" si="23"/>
        <v>85000</v>
      </c>
      <c r="Q39" s="359">
        <v>84630</v>
      </c>
      <c r="R39" s="356">
        <f t="shared" si="23"/>
        <v>85000</v>
      </c>
      <c r="S39" s="428">
        <v>88014</v>
      </c>
      <c r="T39" s="429">
        <f t="shared" si="18"/>
        <v>88000</v>
      </c>
      <c r="U39" s="359">
        <v>77070</v>
      </c>
      <c r="V39" s="356">
        <f t="shared" si="25"/>
        <v>77000</v>
      </c>
      <c r="W39" s="359">
        <v>86166</v>
      </c>
      <c r="X39" s="356">
        <f t="shared" si="25"/>
        <v>86000</v>
      </c>
      <c r="Y39" s="360">
        <v>79391</v>
      </c>
      <c r="Z39" s="356">
        <f t="shared" si="27"/>
        <v>79000</v>
      </c>
      <c r="AA39" s="359">
        <v>80779</v>
      </c>
      <c r="AB39" s="356">
        <f t="shared" si="27"/>
        <v>81000</v>
      </c>
      <c r="AC39" s="359">
        <v>62182</v>
      </c>
      <c r="AD39" s="357">
        <f t="shared" si="29"/>
        <v>62000</v>
      </c>
      <c r="AE39" s="358"/>
    </row>
    <row r="40" spans="1:31" s="250" customFormat="1" ht="19.5" thickTop="1">
      <c r="A40" s="283" t="s">
        <v>183</v>
      </c>
      <c r="B40" s="284">
        <v>1</v>
      </c>
      <c r="C40" s="285" t="s">
        <v>177</v>
      </c>
      <c r="D40" s="245"/>
      <c r="E40" s="254"/>
      <c r="F40" s="254"/>
      <c r="G40" s="254"/>
      <c r="H40" s="254"/>
      <c r="I40" s="286">
        <v>88192</v>
      </c>
      <c r="J40" s="286">
        <f t="shared" si="21"/>
        <v>88000</v>
      </c>
      <c r="K40" s="286">
        <v>67735</v>
      </c>
      <c r="L40" s="286">
        <f t="shared" si="21"/>
        <v>68000</v>
      </c>
      <c r="M40" s="286"/>
      <c r="N40" s="286">
        <f t="shared" si="8"/>
        <v>0</v>
      </c>
      <c r="O40" s="286">
        <v>67191</v>
      </c>
      <c r="P40" s="286">
        <f t="shared" si="23"/>
        <v>67000</v>
      </c>
      <c r="Q40" s="286">
        <v>65265</v>
      </c>
      <c r="R40" s="286">
        <f t="shared" si="23"/>
        <v>65000</v>
      </c>
      <c r="S40" s="286"/>
      <c r="T40" s="286">
        <f t="shared" si="18"/>
        <v>0</v>
      </c>
      <c r="U40" s="286">
        <v>54180</v>
      </c>
      <c r="V40" s="286">
        <f t="shared" si="25"/>
        <v>54000</v>
      </c>
      <c r="W40" s="286">
        <v>65571</v>
      </c>
      <c r="X40" s="286">
        <f t="shared" si="25"/>
        <v>66000</v>
      </c>
      <c r="Y40" s="286">
        <v>65379</v>
      </c>
      <c r="Z40" s="286">
        <f t="shared" si="27"/>
        <v>65000</v>
      </c>
      <c r="AA40" s="286">
        <v>51371</v>
      </c>
      <c r="AB40" s="286">
        <f t="shared" si="27"/>
        <v>51000</v>
      </c>
      <c r="AC40" s="246"/>
      <c r="AD40" s="248"/>
      <c r="AE40" s="287">
        <v>31719</v>
      </c>
    </row>
    <row r="41" spans="1:31" s="250" customFormat="1">
      <c r="A41" s="243"/>
      <c r="B41" s="251"/>
      <c r="C41" s="476" t="s">
        <v>168</v>
      </c>
      <c r="D41" s="477"/>
      <c r="E41" s="252">
        <v>101243</v>
      </c>
      <c r="F41" s="252">
        <v>101000</v>
      </c>
      <c r="G41" s="252">
        <v>83113</v>
      </c>
      <c r="H41" s="252">
        <v>83000</v>
      </c>
      <c r="I41" s="254"/>
      <c r="J41" s="254"/>
      <c r="K41" s="254"/>
      <c r="L41" s="254"/>
      <c r="M41" s="254"/>
      <c r="N41" s="254"/>
      <c r="O41" s="254"/>
      <c r="P41" s="254"/>
      <c r="Q41" s="254"/>
      <c r="R41" s="254"/>
      <c r="S41" s="254"/>
      <c r="T41" s="254"/>
      <c r="U41" s="254"/>
      <c r="V41" s="254"/>
      <c r="W41" s="254"/>
      <c r="X41" s="254"/>
      <c r="Y41" s="254"/>
      <c r="Z41" s="254"/>
      <c r="AA41" s="254"/>
      <c r="AB41" s="254"/>
      <c r="AC41" s="254"/>
      <c r="AD41" s="255"/>
      <c r="AE41" s="249"/>
    </row>
    <row r="42" spans="1:31" s="250" customFormat="1">
      <c r="A42" s="243"/>
      <c r="B42" s="256"/>
      <c r="C42" s="465" t="s">
        <v>169</v>
      </c>
      <c r="D42" s="466"/>
      <c r="E42" s="254"/>
      <c r="F42" s="254"/>
      <c r="G42" s="254"/>
      <c r="H42" s="254"/>
      <c r="I42" s="254"/>
      <c r="J42" s="254"/>
      <c r="K42" s="254"/>
      <c r="L42" s="254"/>
      <c r="M42" s="254"/>
      <c r="N42" s="254"/>
      <c r="O42" s="254"/>
      <c r="P42" s="254"/>
      <c r="Q42" s="254"/>
      <c r="R42" s="254"/>
      <c r="S42" s="254"/>
      <c r="T42" s="254"/>
      <c r="U42" s="254"/>
      <c r="V42" s="254"/>
      <c r="W42" s="254"/>
      <c r="X42" s="254"/>
      <c r="Y42" s="254"/>
      <c r="Z42" s="254"/>
      <c r="AA42" s="254"/>
      <c r="AB42" s="254"/>
      <c r="AC42" s="257">
        <v>30056</v>
      </c>
      <c r="AD42" s="258">
        <v>30000</v>
      </c>
      <c r="AE42" s="249"/>
    </row>
    <row r="43" spans="1:31" s="250" customFormat="1">
      <c r="A43" s="259" t="s">
        <v>184</v>
      </c>
      <c r="B43" s="260">
        <v>2</v>
      </c>
      <c r="C43" s="261" t="s">
        <v>171</v>
      </c>
      <c r="D43" s="261"/>
      <c r="E43" s="262">
        <v>173214</v>
      </c>
      <c r="F43" s="262">
        <f>ROUND(E43,-3)</f>
        <v>173000</v>
      </c>
      <c r="G43" s="262">
        <v>154774</v>
      </c>
      <c r="H43" s="262">
        <f t="shared" si="0"/>
        <v>155000</v>
      </c>
      <c r="I43" s="262">
        <v>154774</v>
      </c>
      <c r="J43" s="262">
        <f t="shared" ref="J43:L47" si="30">ROUND(I43,-3)</f>
        <v>155000</v>
      </c>
      <c r="K43" s="262">
        <v>118466</v>
      </c>
      <c r="L43" s="262">
        <f t="shared" si="30"/>
        <v>118000</v>
      </c>
      <c r="M43" s="262"/>
      <c r="N43" s="262">
        <f t="shared" ref="N43:N47" si="31">ROUND(M43,-3)</f>
        <v>0</v>
      </c>
      <c r="O43" s="262">
        <v>166600</v>
      </c>
      <c r="P43" s="262">
        <f t="shared" ref="P43:R47" si="32">ROUND(O43,-3)</f>
        <v>167000</v>
      </c>
      <c r="Q43" s="262">
        <v>135094</v>
      </c>
      <c r="R43" s="262">
        <f t="shared" si="32"/>
        <v>135000</v>
      </c>
      <c r="S43" s="262"/>
      <c r="T43" s="262">
        <f t="shared" ref="T43:T47" si="33">ROUND(S43,-3)</f>
        <v>0</v>
      </c>
      <c r="U43" s="262">
        <v>117499</v>
      </c>
      <c r="V43" s="262">
        <f t="shared" ref="V43:X47" si="34">ROUND(U43,-3)</f>
        <v>117000</v>
      </c>
      <c r="W43" s="262">
        <v>162335</v>
      </c>
      <c r="X43" s="262">
        <f t="shared" si="34"/>
        <v>162000</v>
      </c>
      <c r="Y43" s="263">
        <v>151976</v>
      </c>
      <c r="Z43" s="262">
        <f t="shared" ref="Z43:AB47" si="35">ROUND(Y43,-3)</f>
        <v>152000</v>
      </c>
      <c r="AA43" s="262">
        <v>156813</v>
      </c>
      <c r="AB43" s="262">
        <f t="shared" si="35"/>
        <v>157000</v>
      </c>
      <c r="AC43" s="262">
        <v>127045</v>
      </c>
      <c r="AD43" s="263">
        <f t="shared" ref="AD43:AD46" si="36">ROUND(AC43,-3)</f>
        <v>127000</v>
      </c>
      <c r="AE43" s="264">
        <v>133482</v>
      </c>
    </row>
    <row r="44" spans="1:31" s="250" customFormat="1">
      <c r="A44" s="265" t="s">
        <v>185</v>
      </c>
      <c r="B44" s="266">
        <v>3</v>
      </c>
      <c r="C44" s="261" t="s">
        <v>173</v>
      </c>
      <c r="D44" s="261"/>
      <c r="E44" s="262">
        <v>324578</v>
      </c>
      <c r="F44" s="262">
        <f>ROUND(E44,-3)</f>
        <v>325000</v>
      </c>
      <c r="G44" s="262">
        <v>269193</v>
      </c>
      <c r="H44" s="262">
        <f t="shared" si="0"/>
        <v>269000</v>
      </c>
      <c r="I44" s="262">
        <v>269193</v>
      </c>
      <c r="J44" s="262">
        <f t="shared" si="30"/>
        <v>269000</v>
      </c>
      <c r="K44" s="262">
        <v>207087</v>
      </c>
      <c r="L44" s="262">
        <f t="shared" si="30"/>
        <v>207000</v>
      </c>
      <c r="M44" s="262"/>
      <c r="N44" s="262">
        <f t="shared" si="31"/>
        <v>0</v>
      </c>
      <c r="O44" s="262">
        <v>226619</v>
      </c>
      <c r="P44" s="262">
        <f t="shared" si="32"/>
        <v>227000</v>
      </c>
      <c r="Q44" s="262">
        <v>211945</v>
      </c>
      <c r="R44" s="262">
        <f t="shared" si="32"/>
        <v>212000</v>
      </c>
      <c r="S44" s="262"/>
      <c r="T44" s="262">
        <f t="shared" si="33"/>
        <v>0</v>
      </c>
      <c r="U44" s="262">
        <v>190174</v>
      </c>
      <c r="V44" s="262">
        <f t="shared" si="34"/>
        <v>190000</v>
      </c>
      <c r="W44" s="262">
        <v>218096</v>
      </c>
      <c r="X44" s="262">
        <f t="shared" si="34"/>
        <v>218000</v>
      </c>
      <c r="Y44" s="263">
        <v>192028</v>
      </c>
      <c r="Z44" s="262">
        <f t="shared" si="35"/>
        <v>192000</v>
      </c>
      <c r="AA44" s="262">
        <v>191792</v>
      </c>
      <c r="AB44" s="262">
        <f t="shared" si="35"/>
        <v>192000</v>
      </c>
      <c r="AC44" s="262">
        <v>154296</v>
      </c>
      <c r="AD44" s="263">
        <f t="shared" si="36"/>
        <v>154000</v>
      </c>
      <c r="AE44" s="270">
        <v>162073</v>
      </c>
    </row>
    <row r="45" spans="1:31" s="250" customFormat="1">
      <c r="A45" s="271"/>
      <c r="B45" s="272">
        <v>4</v>
      </c>
      <c r="C45" s="273" t="s">
        <v>174</v>
      </c>
      <c r="D45" s="273"/>
      <c r="E45" s="347">
        <v>144915</v>
      </c>
      <c r="F45" s="347">
        <f>ROUND(E45,-3)</f>
        <v>145000</v>
      </c>
      <c r="G45" s="347">
        <v>128564</v>
      </c>
      <c r="H45" s="347">
        <f t="shared" si="0"/>
        <v>129000</v>
      </c>
      <c r="I45" s="347">
        <v>128564</v>
      </c>
      <c r="J45" s="347">
        <f t="shared" si="30"/>
        <v>129000</v>
      </c>
      <c r="K45" s="347">
        <v>96142</v>
      </c>
      <c r="L45" s="347">
        <f t="shared" si="30"/>
        <v>96000</v>
      </c>
      <c r="M45" s="347"/>
      <c r="N45" s="347">
        <f t="shared" si="31"/>
        <v>0</v>
      </c>
      <c r="O45" s="347">
        <v>139598</v>
      </c>
      <c r="P45" s="347">
        <f t="shared" si="32"/>
        <v>140000</v>
      </c>
      <c r="Q45" s="347">
        <v>110883</v>
      </c>
      <c r="R45" s="347">
        <f t="shared" si="32"/>
        <v>111000</v>
      </c>
      <c r="S45" s="347"/>
      <c r="T45" s="347">
        <f t="shared" si="33"/>
        <v>0</v>
      </c>
      <c r="U45" s="347">
        <v>98757</v>
      </c>
      <c r="V45" s="347">
        <f t="shared" si="34"/>
        <v>99000</v>
      </c>
      <c r="W45" s="347">
        <v>135652</v>
      </c>
      <c r="X45" s="347">
        <f t="shared" si="34"/>
        <v>136000</v>
      </c>
      <c r="Y45" s="363">
        <v>129388</v>
      </c>
      <c r="Z45" s="347">
        <f t="shared" si="35"/>
        <v>129000</v>
      </c>
      <c r="AA45" s="347">
        <v>128803</v>
      </c>
      <c r="AB45" s="347">
        <f t="shared" si="35"/>
        <v>129000</v>
      </c>
      <c r="AC45" s="347">
        <v>100147</v>
      </c>
      <c r="AD45" s="363">
        <f t="shared" si="36"/>
        <v>100000</v>
      </c>
      <c r="AE45" s="364">
        <v>105543</v>
      </c>
    </row>
    <row r="46" spans="1:31" s="250" customFormat="1" ht="19.5" thickBot="1">
      <c r="A46" s="277"/>
      <c r="B46" s="278">
        <v>5</v>
      </c>
      <c r="C46" s="279" t="s">
        <v>175</v>
      </c>
      <c r="D46" s="279"/>
      <c r="E46" s="280">
        <v>270688</v>
      </c>
      <c r="F46" s="280">
        <f>ROUND(E46,-3)</f>
        <v>271000</v>
      </c>
      <c r="G46" s="280">
        <v>224736</v>
      </c>
      <c r="H46" s="280">
        <f t="shared" si="0"/>
        <v>225000</v>
      </c>
      <c r="I46" s="280">
        <v>224736</v>
      </c>
      <c r="J46" s="280">
        <f t="shared" si="30"/>
        <v>225000</v>
      </c>
      <c r="K46" s="280">
        <v>173348</v>
      </c>
      <c r="L46" s="280">
        <f t="shared" si="30"/>
        <v>173000</v>
      </c>
      <c r="M46" s="280"/>
      <c r="N46" s="280">
        <f t="shared" si="31"/>
        <v>0</v>
      </c>
      <c r="O46" s="280">
        <v>189670</v>
      </c>
      <c r="P46" s="280">
        <f t="shared" si="32"/>
        <v>190000</v>
      </c>
      <c r="Q46" s="280">
        <v>177488</v>
      </c>
      <c r="R46" s="280">
        <f t="shared" si="32"/>
        <v>177000</v>
      </c>
      <c r="S46" s="280"/>
      <c r="T46" s="280">
        <f t="shared" si="33"/>
        <v>0</v>
      </c>
      <c r="U46" s="280">
        <v>159504</v>
      </c>
      <c r="V46" s="280">
        <f t="shared" si="34"/>
        <v>160000</v>
      </c>
      <c r="W46" s="280">
        <v>182708</v>
      </c>
      <c r="X46" s="280">
        <f t="shared" si="34"/>
        <v>183000</v>
      </c>
      <c r="Y46" s="281">
        <v>161164</v>
      </c>
      <c r="Z46" s="280">
        <f t="shared" si="35"/>
        <v>161000</v>
      </c>
      <c r="AA46" s="280">
        <v>160769</v>
      </c>
      <c r="AB46" s="280">
        <f t="shared" si="35"/>
        <v>161000</v>
      </c>
      <c r="AC46" s="280">
        <v>129360</v>
      </c>
      <c r="AD46" s="281">
        <f t="shared" si="36"/>
        <v>129000</v>
      </c>
      <c r="AE46" s="282">
        <v>136005</v>
      </c>
    </row>
    <row r="47" spans="1:31" s="250" customFormat="1" ht="19.5" thickTop="1">
      <c r="A47" s="283" t="s">
        <v>186</v>
      </c>
      <c r="B47" s="284">
        <v>1</v>
      </c>
      <c r="C47" s="285" t="s">
        <v>177</v>
      </c>
      <c r="D47" s="285"/>
      <c r="E47" s="254"/>
      <c r="F47" s="254"/>
      <c r="G47" s="254"/>
      <c r="H47" s="254"/>
      <c r="I47" s="247">
        <v>97173</v>
      </c>
      <c r="J47" s="286">
        <f t="shared" si="30"/>
        <v>97000</v>
      </c>
      <c r="K47" s="286">
        <v>74700</v>
      </c>
      <c r="L47" s="286">
        <f t="shared" si="30"/>
        <v>75000</v>
      </c>
      <c r="M47" s="286"/>
      <c r="N47" s="286">
        <f t="shared" si="31"/>
        <v>0</v>
      </c>
      <c r="O47" s="286">
        <v>74178</v>
      </c>
      <c r="P47" s="286">
        <f t="shared" si="32"/>
        <v>74000</v>
      </c>
      <c r="Q47" s="286">
        <v>72063</v>
      </c>
      <c r="R47" s="286">
        <f t="shared" si="32"/>
        <v>72000</v>
      </c>
      <c r="S47" s="286"/>
      <c r="T47" s="286">
        <f t="shared" si="33"/>
        <v>0</v>
      </c>
      <c r="U47" s="286">
        <v>59775</v>
      </c>
      <c r="V47" s="286">
        <f t="shared" si="34"/>
        <v>60000</v>
      </c>
      <c r="W47" s="286">
        <v>72409</v>
      </c>
      <c r="X47" s="286">
        <f t="shared" si="34"/>
        <v>72000</v>
      </c>
      <c r="Y47" s="286">
        <v>72263</v>
      </c>
      <c r="Z47" s="286">
        <f t="shared" si="35"/>
        <v>72000</v>
      </c>
      <c r="AA47" s="286">
        <v>56699</v>
      </c>
      <c r="AB47" s="286">
        <f t="shared" si="35"/>
        <v>57000</v>
      </c>
      <c r="AC47" s="246"/>
      <c r="AD47" s="248"/>
      <c r="AE47" s="287">
        <v>35018</v>
      </c>
    </row>
    <row r="48" spans="1:31" s="250" customFormat="1">
      <c r="A48" s="243"/>
      <c r="B48" s="251"/>
      <c r="C48" s="476" t="s">
        <v>168</v>
      </c>
      <c r="D48" s="477"/>
      <c r="E48" s="252">
        <v>111632</v>
      </c>
      <c r="F48" s="252">
        <v>112000</v>
      </c>
      <c r="G48" s="252">
        <v>91582</v>
      </c>
      <c r="H48" s="252">
        <v>92000</v>
      </c>
      <c r="I48" s="254"/>
      <c r="J48" s="254"/>
      <c r="K48" s="254"/>
      <c r="L48" s="254"/>
      <c r="M48" s="254"/>
      <c r="N48" s="254"/>
      <c r="O48" s="254"/>
      <c r="P48" s="254"/>
      <c r="Q48" s="254"/>
      <c r="R48" s="254"/>
      <c r="S48" s="254"/>
      <c r="T48" s="254"/>
      <c r="U48" s="254"/>
      <c r="V48" s="254"/>
      <c r="W48" s="254"/>
      <c r="X48" s="254"/>
      <c r="Y48" s="254"/>
      <c r="Z48" s="254"/>
      <c r="AA48" s="254"/>
      <c r="AB48" s="254"/>
      <c r="AC48" s="254"/>
      <c r="AD48" s="254"/>
      <c r="AE48" s="249"/>
    </row>
    <row r="49" spans="1:31" s="250" customFormat="1">
      <c r="A49" s="243"/>
      <c r="B49" s="256"/>
      <c r="C49" s="465" t="s">
        <v>169</v>
      </c>
      <c r="D49" s="466"/>
      <c r="E49" s="254"/>
      <c r="F49" s="254"/>
      <c r="G49" s="254"/>
      <c r="H49" s="254"/>
      <c r="I49" s="254"/>
      <c r="J49" s="254"/>
      <c r="K49" s="254"/>
      <c r="L49" s="254"/>
      <c r="M49" s="254"/>
      <c r="N49" s="254"/>
      <c r="O49" s="254"/>
      <c r="P49" s="254"/>
      <c r="Q49" s="254"/>
      <c r="R49" s="254"/>
      <c r="S49" s="254"/>
      <c r="T49" s="254"/>
      <c r="U49" s="254"/>
      <c r="V49" s="254"/>
      <c r="W49" s="254"/>
      <c r="X49" s="254"/>
      <c r="Y49" s="254"/>
      <c r="Z49" s="254"/>
      <c r="AA49" s="254"/>
      <c r="AB49" s="254"/>
      <c r="AC49" s="293">
        <v>33357</v>
      </c>
      <c r="AD49" s="257">
        <v>33000</v>
      </c>
      <c r="AE49" s="249"/>
    </row>
    <row r="50" spans="1:31" s="250" customFormat="1">
      <c r="A50" s="259" t="s">
        <v>184</v>
      </c>
      <c r="B50" s="260">
        <v>2</v>
      </c>
      <c r="C50" s="261" t="s">
        <v>171</v>
      </c>
      <c r="D50" s="261"/>
      <c r="E50" s="262">
        <v>190830</v>
      </c>
      <c r="F50" s="262">
        <f>ROUND(E50,-3)</f>
        <v>191000</v>
      </c>
      <c r="G50" s="262">
        <v>171098</v>
      </c>
      <c r="H50" s="262">
        <f t="shared" si="0"/>
        <v>171000</v>
      </c>
      <c r="I50" s="262">
        <v>171098</v>
      </c>
      <c r="J50" s="262">
        <f t="shared" ref="J50:L53" si="37">ROUND(I50,-3)</f>
        <v>171000</v>
      </c>
      <c r="K50" s="262">
        <v>130499</v>
      </c>
      <c r="L50" s="262">
        <f t="shared" si="37"/>
        <v>130000</v>
      </c>
      <c r="M50" s="262"/>
      <c r="N50" s="262">
        <f t="shared" ref="N50:N53" si="38">ROUND(M50,-3)</f>
        <v>0</v>
      </c>
      <c r="O50" s="262">
        <v>183332</v>
      </c>
      <c r="P50" s="262">
        <f t="shared" ref="P50:R53" si="39">ROUND(O50,-3)</f>
        <v>183000</v>
      </c>
      <c r="Q50" s="262">
        <v>148362</v>
      </c>
      <c r="R50" s="262">
        <f t="shared" si="39"/>
        <v>148000</v>
      </c>
      <c r="S50" s="262"/>
      <c r="T50" s="262">
        <f t="shared" ref="T50:T53" si="40">ROUND(S50,-3)</f>
        <v>0</v>
      </c>
      <c r="U50" s="262">
        <v>129085</v>
      </c>
      <c r="V50" s="262">
        <f t="shared" ref="V50:X53" si="41">ROUND(U50,-3)</f>
        <v>129000</v>
      </c>
      <c r="W50" s="262">
        <v>178886</v>
      </c>
      <c r="X50" s="262">
        <f t="shared" si="41"/>
        <v>179000</v>
      </c>
      <c r="Y50" s="263">
        <v>165853</v>
      </c>
      <c r="Z50" s="262">
        <f t="shared" ref="Z50:AB53" si="42">ROUND(Y50,-3)</f>
        <v>166000</v>
      </c>
      <c r="AA50" s="262">
        <v>172538</v>
      </c>
      <c r="AB50" s="262">
        <f t="shared" si="42"/>
        <v>173000</v>
      </c>
      <c r="AC50" s="294">
        <v>140423</v>
      </c>
      <c r="AD50" s="262">
        <f t="shared" ref="AD50:AD53" si="43">ROUND(AC50,-3)</f>
        <v>140000</v>
      </c>
      <c r="AE50" s="264">
        <v>146841</v>
      </c>
    </row>
    <row r="51" spans="1:31" s="250" customFormat="1">
      <c r="A51" s="265" t="s">
        <v>187</v>
      </c>
      <c r="B51" s="266">
        <v>3</v>
      </c>
      <c r="C51" s="261" t="s">
        <v>173</v>
      </c>
      <c r="D51" s="261"/>
      <c r="E51" s="262">
        <v>358142</v>
      </c>
      <c r="F51" s="262">
        <f>ROUND(E51,-3)</f>
        <v>358000</v>
      </c>
      <c r="G51" s="262">
        <v>296859</v>
      </c>
      <c r="H51" s="262">
        <f t="shared" si="0"/>
        <v>297000</v>
      </c>
      <c r="I51" s="262">
        <v>296859</v>
      </c>
      <c r="J51" s="262">
        <f t="shared" si="37"/>
        <v>297000</v>
      </c>
      <c r="K51" s="262">
        <v>228068</v>
      </c>
      <c r="L51" s="262">
        <f t="shared" si="37"/>
        <v>228000</v>
      </c>
      <c r="M51" s="262"/>
      <c r="N51" s="262">
        <f t="shared" si="38"/>
        <v>0</v>
      </c>
      <c r="O51" s="262">
        <v>249513</v>
      </c>
      <c r="P51" s="262">
        <f t="shared" si="39"/>
        <v>250000</v>
      </c>
      <c r="Q51" s="262">
        <v>233302</v>
      </c>
      <c r="R51" s="262">
        <f t="shared" si="39"/>
        <v>233000</v>
      </c>
      <c r="S51" s="262"/>
      <c r="T51" s="262">
        <f t="shared" si="40"/>
        <v>0</v>
      </c>
      <c r="U51" s="262">
        <v>209140</v>
      </c>
      <c r="V51" s="262">
        <f t="shared" si="41"/>
        <v>209000</v>
      </c>
      <c r="W51" s="262">
        <v>240036</v>
      </c>
      <c r="X51" s="262">
        <f t="shared" si="41"/>
        <v>240000</v>
      </c>
      <c r="Y51" s="263">
        <v>211059</v>
      </c>
      <c r="Z51" s="262">
        <f t="shared" si="42"/>
        <v>211000</v>
      </c>
      <c r="AA51" s="262">
        <v>211015</v>
      </c>
      <c r="AB51" s="262">
        <f t="shared" si="42"/>
        <v>211000</v>
      </c>
      <c r="AC51" s="294">
        <v>170461</v>
      </c>
      <c r="AD51" s="262">
        <f t="shared" si="43"/>
        <v>170000</v>
      </c>
      <c r="AE51" s="264">
        <v>178212</v>
      </c>
    </row>
    <row r="52" spans="1:31" s="250" customFormat="1">
      <c r="A52" s="271"/>
      <c r="B52" s="272">
        <v>4</v>
      </c>
      <c r="C52" s="273" t="s">
        <v>174</v>
      </c>
      <c r="D52" s="273"/>
      <c r="E52" s="274">
        <v>159431</v>
      </c>
      <c r="F52" s="274">
        <f>ROUND(E52,-3)</f>
        <v>159000</v>
      </c>
      <c r="G52" s="274">
        <v>141999</v>
      </c>
      <c r="H52" s="274">
        <f t="shared" si="0"/>
        <v>142000</v>
      </c>
      <c r="I52" s="274">
        <v>141999</v>
      </c>
      <c r="J52" s="274">
        <f t="shared" si="37"/>
        <v>142000</v>
      </c>
      <c r="K52" s="274">
        <v>105770</v>
      </c>
      <c r="L52" s="274">
        <f t="shared" si="37"/>
        <v>106000</v>
      </c>
      <c r="M52" s="347"/>
      <c r="N52" s="347">
        <f t="shared" si="38"/>
        <v>0</v>
      </c>
      <c r="O52" s="274">
        <v>153401</v>
      </c>
      <c r="P52" s="274">
        <f t="shared" si="39"/>
        <v>153000</v>
      </c>
      <c r="Q52" s="274">
        <v>121569</v>
      </c>
      <c r="R52" s="274">
        <f t="shared" si="39"/>
        <v>122000</v>
      </c>
      <c r="S52" s="347"/>
      <c r="T52" s="347">
        <f t="shared" si="40"/>
        <v>0</v>
      </c>
      <c r="U52" s="274">
        <v>108332</v>
      </c>
      <c r="V52" s="274">
        <f t="shared" si="41"/>
        <v>108000</v>
      </c>
      <c r="W52" s="274">
        <v>149300</v>
      </c>
      <c r="X52" s="274">
        <f t="shared" si="41"/>
        <v>149000</v>
      </c>
      <c r="Y52" s="275">
        <v>140906</v>
      </c>
      <c r="Z52" s="274">
        <f t="shared" si="42"/>
        <v>141000</v>
      </c>
      <c r="AA52" s="274">
        <v>141524</v>
      </c>
      <c r="AB52" s="274">
        <f t="shared" si="42"/>
        <v>142000</v>
      </c>
      <c r="AC52" s="295">
        <v>111008</v>
      </c>
      <c r="AD52" s="274">
        <f t="shared" si="43"/>
        <v>111000</v>
      </c>
      <c r="AE52" s="276">
        <v>116387</v>
      </c>
    </row>
    <row r="53" spans="1:31" s="250" customFormat="1" ht="19.5" thickBot="1">
      <c r="A53" s="296"/>
      <c r="B53" s="297">
        <v>5</v>
      </c>
      <c r="C53" s="298" t="s">
        <v>175</v>
      </c>
      <c r="D53" s="298"/>
      <c r="E53" s="299">
        <v>298327</v>
      </c>
      <c r="F53" s="299">
        <f>ROUND(E53,-3)</f>
        <v>298000</v>
      </c>
      <c r="G53" s="299">
        <v>247534</v>
      </c>
      <c r="H53" s="299">
        <f t="shared" si="0"/>
        <v>248000</v>
      </c>
      <c r="I53" s="299">
        <v>247534</v>
      </c>
      <c r="J53" s="299">
        <f t="shared" si="37"/>
        <v>248000</v>
      </c>
      <c r="K53" s="299">
        <v>190657</v>
      </c>
      <c r="L53" s="299">
        <f t="shared" si="37"/>
        <v>191000</v>
      </c>
      <c r="M53" s="299"/>
      <c r="N53" s="299">
        <f t="shared" si="38"/>
        <v>0</v>
      </c>
      <c r="O53" s="299">
        <v>208557</v>
      </c>
      <c r="P53" s="299">
        <f t="shared" si="39"/>
        <v>209000</v>
      </c>
      <c r="Q53" s="299">
        <v>195106</v>
      </c>
      <c r="R53" s="299">
        <f t="shared" si="39"/>
        <v>195000</v>
      </c>
      <c r="S53" s="299"/>
      <c r="T53" s="299">
        <f t="shared" si="40"/>
        <v>0</v>
      </c>
      <c r="U53" s="299">
        <v>175167</v>
      </c>
      <c r="V53" s="299">
        <f t="shared" si="41"/>
        <v>175000</v>
      </c>
      <c r="W53" s="299">
        <v>200811</v>
      </c>
      <c r="X53" s="299">
        <f t="shared" si="41"/>
        <v>201000</v>
      </c>
      <c r="Y53" s="300">
        <v>176879</v>
      </c>
      <c r="Z53" s="299">
        <f t="shared" si="42"/>
        <v>177000</v>
      </c>
      <c r="AA53" s="299">
        <v>176638</v>
      </c>
      <c r="AB53" s="299">
        <f t="shared" si="42"/>
        <v>177000</v>
      </c>
      <c r="AC53" s="301">
        <v>142731</v>
      </c>
      <c r="AD53" s="299">
        <f t="shared" si="43"/>
        <v>143000</v>
      </c>
      <c r="AE53" s="302">
        <v>149346</v>
      </c>
    </row>
    <row r="54" spans="1:31" ht="54" customHeight="1" thickBot="1">
      <c r="A54" s="303" t="s">
        <v>188</v>
      </c>
      <c r="B54" s="304"/>
      <c r="C54" s="305"/>
      <c r="D54" s="305"/>
      <c r="E54" s="306"/>
      <c r="F54" s="306">
        <f>ROUND(E54,-3)</f>
        <v>0</v>
      </c>
      <c r="G54" s="306"/>
      <c r="H54" s="306">
        <f t="shared" si="0"/>
        <v>0</v>
      </c>
      <c r="I54" s="306"/>
      <c r="J54" s="306"/>
      <c r="K54" s="306"/>
      <c r="L54" s="306"/>
      <c r="M54" s="306"/>
      <c r="N54" s="306"/>
      <c r="O54" s="306"/>
      <c r="P54" s="306"/>
      <c r="Q54" s="306"/>
      <c r="R54" s="306"/>
      <c r="S54" s="306"/>
      <c r="T54" s="306"/>
      <c r="U54" s="306"/>
      <c r="V54" s="306"/>
      <c r="W54" s="306"/>
      <c r="X54" s="306"/>
      <c r="Y54" s="306"/>
      <c r="Z54" s="306"/>
      <c r="AA54" s="306"/>
      <c r="AB54" s="306"/>
      <c r="AC54" s="306"/>
      <c r="AD54" s="307"/>
      <c r="AE54" s="308"/>
    </row>
    <row r="55" spans="1:31" ht="35.25" customHeight="1" thickBot="1">
      <c r="A55" s="309" t="s">
        <v>189</v>
      </c>
      <c r="B55" s="310"/>
      <c r="C55" s="311"/>
      <c r="D55" s="311"/>
      <c r="E55" s="312"/>
      <c r="F55" s="312"/>
      <c r="G55" s="312"/>
      <c r="H55" s="312"/>
      <c r="I55" s="312"/>
      <c r="J55" s="312"/>
      <c r="K55" s="312"/>
      <c r="L55" s="312"/>
      <c r="M55" s="312"/>
      <c r="N55" s="312"/>
      <c r="O55" s="312"/>
      <c r="P55" s="312"/>
      <c r="Q55" s="312"/>
      <c r="R55" s="312"/>
      <c r="S55" s="312"/>
      <c r="T55" s="312"/>
      <c r="U55" s="312"/>
      <c r="V55" s="312"/>
      <c r="W55" s="312"/>
      <c r="X55" s="312"/>
      <c r="Y55" s="312"/>
      <c r="Z55" s="312"/>
      <c r="AA55" s="312"/>
      <c r="AB55" s="312"/>
      <c r="AC55" s="312"/>
      <c r="AD55" s="313"/>
      <c r="AE55" s="308"/>
    </row>
    <row r="56" spans="1:31">
      <c r="A56" s="243" t="s">
        <v>166</v>
      </c>
      <c r="B56" s="256">
        <v>1</v>
      </c>
      <c r="C56" s="314" t="s">
        <v>177</v>
      </c>
      <c r="D56" s="314"/>
      <c r="E56" s="257">
        <v>60867</v>
      </c>
      <c r="F56" s="257">
        <f t="shared" ref="F56:F85" si="44">ROUND(E56,-3)</f>
        <v>61000</v>
      </c>
      <c r="G56" s="257">
        <v>50105</v>
      </c>
      <c r="H56" s="257">
        <f t="shared" si="0"/>
        <v>50000</v>
      </c>
      <c r="I56" s="257">
        <v>45821</v>
      </c>
      <c r="J56" s="257">
        <f t="shared" ref="J56:L71" si="45">ROUND(I56,-3)</f>
        <v>46000</v>
      </c>
      <c r="K56" s="257">
        <v>35010</v>
      </c>
      <c r="L56" s="257">
        <f t="shared" si="45"/>
        <v>35000</v>
      </c>
      <c r="M56" s="257"/>
      <c r="N56" s="257">
        <f t="shared" ref="N56:N85" si="46">ROUND(M56,-3)</f>
        <v>0</v>
      </c>
      <c r="O56" s="257">
        <v>34570</v>
      </c>
      <c r="P56" s="257">
        <f t="shared" ref="P56:R71" si="47">ROUND(O56,-3)</f>
        <v>35000</v>
      </c>
      <c r="Q56" s="257">
        <v>33551</v>
      </c>
      <c r="R56" s="257">
        <f t="shared" si="47"/>
        <v>34000</v>
      </c>
      <c r="S56" s="257"/>
      <c r="T56" s="257">
        <f t="shared" ref="T56:T85" si="48">ROUND(S56,-3)</f>
        <v>0</v>
      </c>
      <c r="U56" s="257">
        <v>27982</v>
      </c>
      <c r="V56" s="257">
        <f t="shared" ref="V56:X71" si="49">ROUND(U56,-3)</f>
        <v>28000</v>
      </c>
      <c r="W56" s="257">
        <v>33683</v>
      </c>
      <c r="X56" s="257">
        <f t="shared" si="49"/>
        <v>34000</v>
      </c>
      <c r="Y56" s="257">
        <v>33453</v>
      </c>
      <c r="Z56" s="257">
        <f t="shared" ref="Z56:AB71" si="50">ROUND(Y56,-3)</f>
        <v>33000</v>
      </c>
      <c r="AA56" s="257">
        <v>26467</v>
      </c>
      <c r="AB56" s="257">
        <f t="shared" si="50"/>
        <v>26000</v>
      </c>
      <c r="AC56" s="478"/>
      <c r="AD56" s="257">
        <f t="shared" ref="AD56:AD85" si="51">ROUND(AC56,-3)</f>
        <v>0</v>
      </c>
      <c r="AE56" s="249">
        <v>16307</v>
      </c>
    </row>
    <row r="57" spans="1:31">
      <c r="A57" s="315" t="s">
        <v>170</v>
      </c>
      <c r="B57" s="316">
        <v>2</v>
      </c>
      <c r="C57" s="317" t="s">
        <v>171</v>
      </c>
      <c r="D57" s="317"/>
      <c r="E57" s="318"/>
      <c r="F57" s="318">
        <f t="shared" si="44"/>
        <v>0</v>
      </c>
      <c r="G57" s="318"/>
      <c r="H57" s="318">
        <f t="shared" si="0"/>
        <v>0</v>
      </c>
      <c r="I57" s="318"/>
      <c r="J57" s="318">
        <f t="shared" si="45"/>
        <v>0</v>
      </c>
      <c r="K57" s="318"/>
      <c r="L57" s="318">
        <f t="shared" si="45"/>
        <v>0</v>
      </c>
      <c r="M57" s="318"/>
      <c r="N57" s="318">
        <f t="shared" si="46"/>
        <v>0</v>
      </c>
      <c r="O57" s="318"/>
      <c r="P57" s="318">
        <f t="shared" si="47"/>
        <v>0</v>
      </c>
      <c r="Q57" s="318"/>
      <c r="R57" s="318">
        <f t="shared" si="47"/>
        <v>0</v>
      </c>
      <c r="S57" s="318"/>
      <c r="T57" s="318">
        <f t="shared" si="48"/>
        <v>0</v>
      </c>
      <c r="U57" s="318"/>
      <c r="V57" s="318">
        <f t="shared" si="49"/>
        <v>0</v>
      </c>
      <c r="W57" s="318"/>
      <c r="X57" s="318">
        <f t="shared" si="49"/>
        <v>0</v>
      </c>
      <c r="Y57" s="319"/>
      <c r="Z57" s="318">
        <f t="shared" si="50"/>
        <v>0</v>
      </c>
      <c r="AA57" s="318"/>
      <c r="AB57" s="318">
        <f t="shared" si="50"/>
        <v>0</v>
      </c>
      <c r="AC57" s="478"/>
      <c r="AD57" s="318">
        <f t="shared" si="51"/>
        <v>0</v>
      </c>
      <c r="AE57" s="320"/>
    </row>
    <row r="58" spans="1:31">
      <c r="A58" s="265" t="s">
        <v>172</v>
      </c>
      <c r="B58" s="321">
        <v>3</v>
      </c>
      <c r="C58" s="317" t="s">
        <v>173</v>
      </c>
      <c r="D58" s="317"/>
      <c r="E58" s="318"/>
      <c r="F58" s="318">
        <f t="shared" si="44"/>
        <v>0</v>
      </c>
      <c r="G58" s="318"/>
      <c r="H58" s="318">
        <f t="shared" si="0"/>
        <v>0</v>
      </c>
      <c r="I58" s="318"/>
      <c r="J58" s="318">
        <f t="shared" si="45"/>
        <v>0</v>
      </c>
      <c r="K58" s="318"/>
      <c r="L58" s="318">
        <f t="shared" si="45"/>
        <v>0</v>
      </c>
      <c r="M58" s="318"/>
      <c r="N58" s="318">
        <f t="shared" si="46"/>
        <v>0</v>
      </c>
      <c r="O58" s="318"/>
      <c r="P58" s="318">
        <f t="shared" si="47"/>
        <v>0</v>
      </c>
      <c r="Q58" s="318"/>
      <c r="R58" s="318">
        <f t="shared" si="47"/>
        <v>0</v>
      </c>
      <c r="S58" s="318"/>
      <c r="T58" s="318">
        <f t="shared" si="48"/>
        <v>0</v>
      </c>
      <c r="U58" s="318"/>
      <c r="V58" s="318">
        <f t="shared" si="49"/>
        <v>0</v>
      </c>
      <c r="W58" s="318"/>
      <c r="X58" s="318">
        <f t="shared" si="49"/>
        <v>0</v>
      </c>
      <c r="Y58" s="319"/>
      <c r="Z58" s="318">
        <f t="shared" si="50"/>
        <v>0</v>
      </c>
      <c r="AA58" s="318"/>
      <c r="AB58" s="318">
        <f t="shared" si="50"/>
        <v>0</v>
      </c>
      <c r="AC58" s="478"/>
      <c r="AD58" s="318">
        <f t="shared" si="51"/>
        <v>0</v>
      </c>
      <c r="AE58" s="320"/>
    </row>
    <row r="59" spans="1:31">
      <c r="A59" s="322"/>
      <c r="B59" s="321">
        <v>4</v>
      </c>
      <c r="C59" s="323" t="s">
        <v>174</v>
      </c>
      <c r="D59" s="323"/>
      <c r="E59" s="324"/>
      <c r="F59" s="324">
        <f t="shared" si="44"/>
        <v>0</v>
      </c>
      <c r="G59" s="324"/>
      <c r="H59" s="324">
        <f t="shared" si="0"/>
        <v>0</v>
      </c>
      <c r="I59" s="324"/>
      <c r="J59" s="324">
        <f t="shared" si="45"/>
        <v>0</v>
      </c>
      <c r="K59" s="324"/>
      <c r="L59" s="324">
        <f t="shared" si="45"/>
        <v>0</v>
      </c>
      <c r="M59" s="324"/>
      <c r="N59" s="324">
        <f t="shared" si="46"/>
        <v>0</v>
      </c>
      <c r="O59" s="324"/>
      <c r="P59" s="324">
        <f t="shared" si="47"/>
        <v>0</v>
      </c>
      <c r="Q59" s="324"/>
      <c r="R59" s="324">
        <f t="shared" si="47"/>
        <v>0</v>
      </c>
      <c r="S59" s="324"/>
      <c r="T59" s="324">
        <f t="shared" si="48"/>
        <v>0</v>
      </c>
      <c r="U59" s="324"/>
      <c r="V59" s="324">
        <f t="shared" si="49"/>
        <v>0</v>
      </c>
      <c r="W59" s="324"/>
      <c r="X59" s="324">
        <f t="shared" si="49"/>
        <v>0</v>
      </c>
      <c r="Y59" s="325"/>
      <c r="Z59" s="324">
        <f t="shared" si="50"/>
        <v>0</v>
      </c>
      <c r="AA59" s="324"/>
      <c r="AB59" s="324">
        <f t="shared" si="50"/>
        <v>0</v>
      </c>
      <c r="AC59" s="478"/>
      <c r="AD59" s="324">
        <f t="shared" si="51"/>
        <v>0</v>
      </c>
      <c r="AE59" s="326"/>
    </row>
    <row r="60" spans="1:31" ht="19.5" thickBot="1">
      <c r="A60" s="327"/>
      <c r="B60" s="328">
        <v>5</v>
      </c>
      <c r="C60" s="329" t="s">
        <v>175</v>
      </c>
      <c r="D60" s="329"/>
      <c r="E60" s="330"/>
      <c r="F60" s="330">
        <f t="shared" si="44"/>
        <v>0</v>
      </c>
      <c r="G60" s="330"/>
      <c r="H60" s="330">
        <f t="shared" si="0"/>
        <v>0</v>
      </c>
      <c r="I60" s="330"/>
      <c r="J60" s="330">
        <f t="shared" si="45"/>
        <v>0</v>
      </c>
      <c r="K60" s="330"/>
      <c r="L60" s="330">
        <f t="shared" si="45"/>
        <v>0</v>
      </c>
      <c r="M60" s="330"/>
      <c r="N60" s="330">
        <f t="shared" si="46"/>
        <v>0</v>
      </c>
      <c r="O60" s="330"/>
      <c r="P60" s="330">
        <f t="shared" si="47"/>
        <v>0</v>
      </c>
      <c r="Q60" s="330"/>
      <c r="R60" s="330">
        <f t="shared" si="47"/>
        <v>0</v>
      </c>
      <c r="S60" s="330"/>
      <c r="T60" s="330">
        <f t="shared" si="48"/>
        <v>0</v>
      </c>
      <c r="U60" s="330"/>
      <c r="V60" s="330">
        <f t="shared" si="49"/>
        <v>0</v>
      </c>
      <c r="W60" s="330"/>
      <c r="X60" s="330">
        <f t="shared" si="49"/>
        <v>0</v>
      </c>
      <c r="Y60" s="331"/>
      <c r="Z60" s="330">
        <f t="shared" si="50"/>
        <v>0</v>
      </c>
      <c r="AA60" s="330"/>
      <c r="AB60" s="330">
        <f t="shared" si="50"/>
        <v>0</v>
      </c>
      <c r="AC60" s="478"/>
      <c r="AD60" s="330">
        <f t="shared" si="51"/>
        <v>0</v>
      </c>
      <c r="AE60" s="332"/>
    </row>
    <row r="61" spans="1:31">
      <c r="A61" s="243" t="s">
        <v>176</v>
      </c>
      <c r="B61" s="256">
        <v>1</v>
      </c>
      <c r="C61" s="314" t="s">
        <v>177</v>
      </c>
      <c r="D61" s="314"/>
      <c r="E61" s="257">
        <v>72024</v>
      </c>
      <c r="F61" s="257">
        <f t="shared" si="44"/>
        <v>72000</v>
      </c>
      <c r="G61" s="257">
        <v>59240</v>
      </c>
      <c r="H61" s="257">
        <f t="shared" si="0"/>
        <v>59000</v>
      </c>
      <c r="I61" s="257">
        <v>54228</v>
      </c>
      <c r="J61" s="257">
        <f t="shared" si="45"/>
        <v>54000</v>
      </c>
      <c r="K61" s="257">
        <v>41480</v>
      </c>
      <c r="L61" s="257">
        <f t="shared" si="45"/>
        <v>41000</v>
      </c>
      <c r="M61" s="257"/>
      <c r="N61" s="257">
        <f t="shared" si="46"/>
        <v>0</v>
      </c>
      <c r="O61" s="257">
        <v>40982</v>
      </c>
      <c r="P61" s="257">
        <f t="shared" si="47"/>
        <v>41000</v>
      </c>
      <c r="Q61" s="257">
        <v>39783</v>
      </c>
      <c r="R61" s="257">
        <f t="shared" si="47"/>
        <v>40000</v>
      </c>
      <c r="S61" s="257"/>
      <c r="T61" s="257">
        <f t="shared" si="48"/>
        <v>0</v>
      </c>
      <c r="U61" s="257">
        <v>33141</v>
      </c>
      <c r="V61" s="257">
        <f t="shared" si="49"/>
        <v>33000</v>
      </c>
      <c r="W61" s="257">
        <v>39948</v>
      </c>
      <c r="X61" s="257">
        <f t="shared" si="49"/>
        <v>40000</v>
      </c>
      <c r="Y61" s="257">
        <v>39688</v>
      </c>
      <c r="Z61" s="257">
        <f t="shared" si="50"/>
        <v>40000</v>
      </c>
      <c r="AA61" s="257">
        <v>31369</v>
      </c>
      <c r="AB61" s="257">
        <f t="shared" si="50"/>
        <v>31000</v>
      </c>
      <c r="AC61" s="478"/>
      <c r="AD61" s="257">
        <f t="shared" si="51"/>
        <v>0</v>
      </c>
      <c r="AE61" s="249">
        <v>19338</v>
      </c>
    </row>
    <row r="62" spans="1:31">
      <c r="A62" s="315" t="s">
        <v>170</v>
      </c>
      <c r="B62" s="316">
        <v>2</v>
      </c>
      <c r="C62" s="317" t="s">
        <v>171</v>
      </c>
      <c r="D62" s="317"/>
      <c r="E62" s="318"/>
      <c r="F62" s="318">
        <f t="shared" si="44"/>
        <v>0</v>
      </c>
      <c r="G62" s="318"/>
      <c r="H62" s="318">
        <f t="shared" si="0"/>
        <v>0</v>
      </c>
      <c r="I62" s="318"/>
      <c r="J62" s="318">
        <f t="shared" si="45"/>
        <v>0</v>
      </c>
      <c r="K62" s="318"/>
      <c r="L62" s="318">
        <f t="shared" si="45"/>
        <v>0</v>
      </c>
      <c r="M62" s="318"/>
      <c r="N62" s="318">
        <f t="shared" si="46"/>
        <v>0</v>
      </c>
      <c r="O62" s="318"/>
      <c r="P62" s="318">
        <f t="shared" si="47"/>
        <v>0</v>
      </c>
      <c r="Q62" s="318"/>
      <c r="R62" s="318">
        <f t="shared" si="47"/>
        <v>0</v>
      </c>
      <c r="S62" s="318"/>
      <c r="T62" s="318">
        <f t="shared" si="48"/>
        <v>0</v>
      </c>
      <c r="U62" s="318"/>
      <c r="V62" s="318">
        <f t="shared" si="49"/>
        <v>0</v>
      </c>
      <c r="W62" s="318"/>
      <c r="X62" s="318">
        <f t="shared" si="49"/>
        <v>0</v>
      </c>
      <c r="Y62" s="319"/>
      <c r="Z62" s="318">
        <f t="shared" si="50"/>
        <v>0</v>
      </c>
      <c r="AA62" s="318"/>
      <c r="AB62" s="318">
        <f t="shared" si="50"/>
        <v>0</v>
      </c>
      <c r="AC62" s="478"/>
      <c r="AD62" s="318">
        <f t="shared" si="51"/>
        <v>0</v>
      </c>
      <c r="AE62" s="320"/>
    </row>
    <row r="63" spans="1:31">
      <c r="A63" s="265" t="s">
        <v>178</v>
      </c>
      <c r="B63" s="321">
        <v>3</v>
      </c>
      <c r="C63" s="317" t="s">
        <v>173</v>
      </c>
      <c r="D63" s="317"/>
      <c r="E63" s="318"/>
      <c r="F63" s="318">
        <f t="shared" si="44"/>
        <v>0</v>
      </c>
      <c r="G63" s="318"/>
      <c r="H63" s="318">
        <f t="shared" si="0"/>
        <v>0</v>
      </c>
      <c r="I63" s="318"/>
      <c r="J63" s="318">
        <f t="shared" si="45"/>
        <v>0</v>
      </c>
      <c r="K63" s="318"/>
      <c r="L63" s="318">
        <f t="shared" si="45"/>
        <v>0</v>
      </c>
      <c r="M63" s="318"/>
      <c r="N63" s="318">
        <f t="shared" si="46"/>
        <v>0</v>
      </c>
      <c r="O63" s="318"/>
      <c r="P63" s="318">
        <f t="shared" si="47"/>
        <v>0</v>
      </c>
      <c r="Q63" s="318"/>
      <c r="R63" s="318">
        <f t="shared" si="47"/>
        <v>0</v>
      </c>
      <c r="S63" s="318"/>
      <c r="T63" s="318">
        <f t="shared" si="48"/>
        <v>0</v>
      </c>
      <c r="U63" s="318"/>
      <c r="V63" s="318">
        <f t="shared" si="49"/>
        <v>0</v>
      </c>
      <c r="W63" s="318"/>
      <c r="X63" s="318">
        <f t="shared" si="49"/>
        <v>0</v>
      </c>
      <c r="Y63" s="319"/>
      <c r="Z63" s="318">
        <f t="shared" si="50"/>
        <v>0</v>
      </c>
      <c r="AA63" s="318"/>
      <c r="AB63" s="318">
        <f t="shared" si="50"/>
        <v>0</v>
      </c>
      <c r="AC63" s="478"/>
      <c r="AD63" s="318">
        <f t="shared" si="51"/>
        <v>0</v>
      </c>
      <c r="AE63" s="320"/>
    </row>
    <row r="64" spans="1:31">
      <c r="A64" s="322"/>
      <c r="B64" s="321">
        <v>4</v>
      </c>
      <c r="C64" s="323" t="s">
        <v>174</v>
      </c>
      <c r="D64" s="323"/>
      <c r="E64" s="324"/>
      <c r="F64" s="324">
        <f t="shared" si="44"/>
        <v>0</v>
      </c>
      <c r="G64" s="324"/>
      <c r="H64" s="324">
        <f t="shared" si="0"/>
        <v>0</v>
      </c>
      <c r="I64" s="324"/>
      <c r="J64" s="324">
        <f t="shared" si="45"/>
        <v>0</v>
      </c>
      <c r="K64" s="324"/>
      <c r="L64" s="324">
        <f t="shared" si="45"/>
        <v>0</v>
      </c>
      <c r="M64" s="324"/>
      <c r="N64" s="324">
        <f t="shared" si="46"/>
        <v>0</v>
      </c>
      <c r="O64" s="324"/>
      <c r="P64" s="324">
        <f t="shared" si="47"/>
        <v>0</v>
      </c>
      <c r="Q64" s="324"/>
      <c r="R64" s="324">
        <f t="shared" si="47"/>
        <v>0</v>
      </c>
      <c r="S64" s="324"/>
      <c r="T64" s="324">
        <f t="shared" si="48"/>
        <v>0</v>
      </c>
      <c r="U64" s="324"/>
      <c r="V64" s="324">
        <f t="shared" si="49"/>
        <v>0</v>
      </c>
      <c r="W64" s="324"/>
      <c r="X64" s="324">
        <f t="shared" si="49"/>
        <v>0</v>
      </c>
      <c r="Y64" s="325"/>
      <c r="Z64" s="324">
        <f t="shared" si="50"/>
        <v>0</v>
      </c>
      <c r="AA64" s="324"/>
      <c r="AB64" s="324">
        <f t="shared" si="50"/>
        <v>0</v>
      </c>
      <c r="AC64" s="478"/>
      <c r="AD64" s="324">
        <f t="shared" si="51"/>
        <v>0</v>
      </c>
      <c r="AE64" s="326"/>
    </row>
    <row r="65" spans="1:31" ht="19.5" thickBot="1">
      <c r="A65" s="327"/>
      <c r="B65" s="328">
        <v>5</v>
      </c>
      <c r="C65" s="329" t="s">
        <v>175</v>
      </c>
      <c r="D65" s="329"/>
      <c r="E65" s="330"/>
      <c r="F65" s="330">
        <f t="shared" si="44"/>
        <v>0</v>
      </c>
      <c r="G65" s="330"/>
      <c r="H65" s="330">
        <f t="shared" si="0"/>
        <v>0</v>
      </c>
      <c r="I65" s="330"/>
      <c r="J65" s="330">
        <f t="shared" si="45"/>
        <v>0</v>
      </c>
      <c r="K65" s="330"/>
      <c r="L65" s="330">
        <f t="shared" si="45"/>
        <v>0</v>
      </c>
      <c r="M65" s="330"/>
      <c r="N65" s="330">
        <f t="shared" si="46"/>
        <v>0</v>
      </c>
      <c r="O65" s="330"/>
      <c r="P65" s="330">
        <f t="shared" si="47"/>
        <v>0</v>
      </c>
      <c r="Q65" s="330"/>
      <c r="R65" s="330">
        <f t="shared" si="47"/>
        <v>0</v>
      </c>
      <c r="S65" s="330"/>
      <c r="T65" s="330">
        <f t="shared" si="48"/>
        <v>0</v>
      </c>
      <c r="U65" s="330"/>
      <c r="V65" s="330">
        <f t="shared" si="49"/>
        <v>0</v>
      </c>
      <c r="W65" s="330"/>
      <c r="X65" s="330">
        <f t="shared" si="49"/>
        <v>0</v>
      </c>
      <c r="Y65" s="331"/>
      <c r="Z65" s="330">
        <f t="shared" si="50"/>
        <v>0</v>
      </c>
      <c r="AA65" s="330"/>
      <c r="AB65" s="330">
        <f t="shared" si="50"/>
        <v>0</v>
      </c>
      <c r="AC65" s="478"/>
      <c r="AD65" s="330">
        <f t="shared" si="51"/>
        <v>0</v>
      </c>
      <c r="AE65" s="332"/>
    </row>
    <row r="66" spans="1:31">
      <c r="A66" s="243" t="s">
        <v>179</v>
      </c>
      <c r="B66" s="256">
        <v>1</v>
      </c>
      <c r="C66" s="314" t="s">
        <v>177</v>
      </c>
      <c r="D66" s="314"/>
      <c r="E66" s="257">
        <v>83084</v>
      </c>
      <c r="F66" s="257">
        <f t="shared" si="44"/>
        <v>83000</v>
      </c>
      <c r="G66" s="257">
        <v>68281</v>
      </c>
      <c r="H66" s="257">
        <f t="shared" si="0"/>
        <v>68000</v>
      </c>
      <c r="I66" s="257">
        <v>62549</v>
      </c>
      <c r="J66" s="257">
        <f t="shared" si="45"/>
        <v>63000</v>
      </c>
      <c r="K66" s="257">
        <v>47898</v>
      </c>
      <c r="L66" s="257">
        <f t="shared" si="45"/>
        <v>48000</v>
      </c>
      <c r="M66" s="257">
        <v>65193</v>
      </c>
      <c r="N66" s="257">
        <f t="shared" si="46"/>
        <v>65000</v>
      </c>
      <c r="O66" s="257">
        <v>47360</v>
      </c>
      <c r="P66" s="257">
        <f t="shared" si="47"/>
        <v>47000</v>
      </c>
      <c r="Q66" s="257">
        <v>45981</v>
      </c>
      <c r="R66" s="257">
        <f t="shared" si="47"/>
        <v>46000</v>
      </c>
      <c r="S66" s="257">
        <v>54796</v>
      </c>
      <c r="T66" s="257">
        <f t="shared" si="48"/>
        <v>55000</v>
      </c>
      <c r="U66" s="257">
        <v>38268</v>
      </c>
      <c r="V66" s="257">
        <f t="shared" si="49"/>
        <v>38000</v>
      </c>
      <c r="W66" s="257">
        <v>46181</v>
      </c>
      <c r="X66" s="257">
        <f t="shared" si="49"/>
        <v>46000</v>
      </c>
      <c r="Y66" s="257">
        <v>45904</v>
      </c>
      <c r="Z66" s="257">
        <f t="shared" si="50"/>
        <v>46000</v>
      </c>
      <c r="AA66" s="257">
        <v>36242</v>
      </c>
      <c r="AB66" s="257">
        <f t="shared" si="50"/>
        <v>36000</v>
      </c>
      <c r="AC66" s="478"/>
      <c r="AD66" s="257">
        <f t="shared" si="51"/>
        <v>0</v>
      </c>
      <c r="AE66" s="249">
        <v>22351</v>
      </c>
    </row>
    <row r="67" spans="1:31">
      <c r="A67" s="315" t="s">
        <v>170</v>
      </c>
      <c r="B67" s="316">
        <v>2</v>
      </c>
      <c r="C67" s="317" t="s">
        <v>171</v>
      </c>
      <c r="D67" s="317"/>
      <c r="E67" s="318"/>
      <c r="F67" s="318">
        <f t="shared" si="44"/>
        <v>0</v>
      </c>
      <c r="G67" s="318"/>
      <c r="H67" s="318">
        <f t="shared" si="0"/>
        <v>0</v>
      </c>
      <c r="I67" s="318"/>
      <c r="J67" s="318">
        <f t="shared" si="45"/>
        <v>0</v>
      </c>
      <c r="K67" s="318"/>
      <c r="L67" s="318">
        <f t="shared" si="45"/>
        <v>0</v>
      </c>
      <c r="M67" s="318"/>
      <c r="N67" s="318">
        <f t="shared" si="46"/>
        <v>0</v>
      </c>
      <c r="O67" s="318"/>
      <c r="P67" s="318">
        <f t="shared" si="47"/>
        <v>0</v>
      </c>
      <c r="Q67" s="318"/>
      <c r="R67" s="318">
        <f t="shared" si="47"/>
        <v>0</v>
      </c>
      <c r="S67" s="318"/>
      <c r="T67" s="318">
        <f t="shared" si="48"/>
        <v>0</v>
      </c>
      <c r="U67" s="318"/>
      <c r="V67" s="318">
        <f t="shared" si="49"/>
        <v>0</v>
      </c>
      <c r="W67" s="318"/>
      <c r="X67" s="318">
        <f t="shared" si="49"/>
        <v>0</v>
      </c>
      <c r="Y67" s="319"/>
      <c r="Z67" s="318">
        <f t="shared" si="50"/>
        <v>0</v>
      </c>
      <c r="AA67" s="318"/>
      <c r="AB67" s="318">
        <f t="shared" si="50"/>
        <v>0</v>
      </c>
      <c r="AC67" s="478"/>
      <c r="AD67" s="318">
        <f t="shared" si="51"/>
        <v>0</v>
      </c>
      <c r="AE67" s="320"/>
    </row>
    <row r="68" spans="1:31">
      <c r="A68" s="265" t="s">
        <v>16</v>
      </c>
      <c r="B68" s="321">
        <v>3</v>
      </c>
      <c r="C68" s="317" t="s">
        <v>173</v>
      </c>
      <c r="D68" s="317"/>
      <c r="E68" s="318"/>
      <c r="F68" s="318">
        <f t="shared" si="44"/>
        <v>0</v>
      </c>
      <c r="G68" s="318"/>
      <c r="H68" s="318">
        <f t="shared" si="0"/>
        <v>0</v>
      </c>
      <c r="I68" s="318"/>
      <c r="J68" s="318">
        <f t="shared" si="45"/>
        <v>0</v>
      </c>
      <c r="K68" s="318"/>
      <c r="L68" s="318">
        <f t="shared" si="45"/>
        <v>0</v>
      </c>
      <c r="M68" s="318"/>
      <c r="N68" s="318">
        <f t="shared" si="46"/>
        <v>0</v>
      </c>
      <c r="O68" s="318"/>
      <c r="P68" s="318">
        <f t="shared" si="47"/>
        <v>0</v>
      </c>
      <c r="Q68" s="318"/>
      <c r="R68" s="318">
        <f t="shared" si="47"/>
        <v>0</v>
      </c>
      <c r="S68" s="318"/>
      <c r="T68" s="318">
        <f t="shared" si="48"/>
        <v>0</v>
      </c>
      <c r="U68" s="318"/>
      <c r="V68" s="318">
        <f t="shared" si="49"/>
        <v>0</v>
      </c>
      <c r="W68" s="318"/>
      <c r="X68" s="318">
        <f t="shared" si="49"/>
        <v>0</v>
      </c>
      <c r="Y68" s="319"/>
      <c r="Z68" s="318">
        <f t="shared" si="50"/>
        <v>0</v>
      </c>
      <c r="AA68" s="318"/>
      <c r="AB68" s="318">
        <f t="shared" si="50"/>
        <v>0</v>
      </c>
      <c r="AC68" s="478"/>
      <c r="AD68" s="318">
        <f t="shared" si="51"/>
        <v>0</v>
      </c>
      <c r="AE68" s="320"/>
    </row>
    <row r="69" spans="1:31">
      <c r="A69" s="322"/>
      <c r="B69" s="321">
        <v>4</v>
      </c>
      <c r="C69" s="323" t="s">
        <v>174</v>
      </c>
      <c r="D69" s="323"/>
      <c r="E69" s="324"/>
      <c r="F69" s="324">
        <f t="shared" si="44"/>
        <v>0</v>
      </c>
      <c r="G69" s="324"/>
      <c r="H69" s="324">
        <f t="shared" si="0"/>
        <v>0</v>
      </c>
      <c r="I69" s="324"/>
      <c r="J69" s="324">
        <f t="shared" si="45"/>
        <v>0</v>
      </c>
      <c r="K69" s="324"/>
      <c r="L69" s="324">
        <f t="shared" si="45"/>
        <v>0</v>
      </c>
      <c r="M69" s="324"/>
      <c r="N69" s="324">
        <f t="shared" si="46"/>
        <v>0</v>
      </c>
      <c r="O69" s="324"/>
      <c r="P69" s="324">
        <f t="shared" si="47"/>
        <v>0</v>
      </c>
      <c r="Q69" s="324"/>
      <c r="R69" s="324">
        <f t="shared" si="47"/>
        <v>0</v>
      </c>
      <c r="S69" s="324"/>
      <c r="T69" s="324">
        <f t="shared" si="48"/>
        <v>0</v>
      </c>
      <c r="U69" s="324"/>
      <c r="V69" s="324">
        <f t="shared" si="49"/>
        <v>0</v>
      </c>
      <c r="W69" s="324"/>
      <c r="X69" s="324">
        <f t="shared" si="49"/>
        <v>0</v>
      </c>
      <c r="Y69" s="325"/>
      <c r="Z69" s="324">
        <f t="shared" si="50"/>
        <v>0</v>
      </c>
      <c r="AA69" s="324"/>
      <c r="AB69" s="324">
        <f t="shared" si="50"/>
        <v>0</v>
      </c>
      <c r="AC69" s="478"/>
      <c r="AD69" s="324">
        <f t="shared" si="51"/>
        <v>0</v>
      </c>
      <c r="AE69" s="326"/>
    </row>
    <row r="70" spans="1:31" ht="19.5" thickBot="1">
      <c r="A70" s="327"/>
      <c r="B70" s="328">
        <v>5</v>
      </c>
      <c r="C70" s="329" t="s">
        <v>175</v>
      </c>
      <c r="D70" s="329"/>
      <c r="E70" s="330"/>
      <c r="F70" s="330">
        <f t="shared" si="44"/>
        <v>0</v>
      </c>
      <c r="G70" s="330"/>
      <c r="H70" s="330">
        <f t="shared" si="0"/>
        <v>0</v>
      </c>
      <c r="I70" s="330"/>
      <c r="J70" s="330">
        <f t="shared" si="45"/>
        <v>0</v>
      </c>
      <c r="K70" s="330"/>
      <c r="L70" s="330">
        <f t="shared" si="45"/>
        <v>0</v>
      </c>
      <c r="M70" s="330"/>
      <c r="N70" s="330">
        <f t="shared" si="46"/>
        <v>0</v>
      </c>
      <c r="O70" s="330"/>
      <c r="P70" s="330">
        <f t="shared" si="47"/>
        <v>0</v>
      </c>
      <c r="Q70" s="330"/>
      <c r="R70" s="330">
        <f t="shared" si="47"/>
        <v>0</v>
      </c>
      <c r="S70" s="330"/>
      <c r="T70" s="330">
        <f t="shared" si="48"/>
        <v>0</v>
      </c>
      <c r="U70" s="330"/>
      <c r="V70" s="330">
        <f t="shared" si="49"/>
        <v>0</v>
      </c>
      <c r="W70" s="330"/>
      <c r="X70" s="330">
        <f t="shared" si="49"/>
        <v>0</v>
      </c>
      <c r="Y70" s="331"/>
      <c r="Z70" s="330">
        <f t="shared" si="50"/>
        <v>0</v>
      </c>
      <c r="AA70" s="330"/>
      <c r="AB70" s="330">
        <f t="shared" si="50"/>
        <v>0</v>
      </c>
      <c r="AC70" s="478"/>
      <c r="AD70" s="330">
        <f t="shared" si="51"/>
        <v>0</v>
      </c>
      <c r="AE70" s="332"/>
    </row>
    <row r="71" spans="1:31">
      <c r="A71" s="283" t="s">
        <v>180</v>
      </c>
      <c r="B71" s="256">
        <v>1</v>
      </c>
      <c r="C71" s="314" t="s">
        <v>177</v>
      </c>
      <c r="D71" s="314"/>
      <c r="E71" s="257">
        <v>94013</v>
      </c>
      <c r="F71" s="257">
        <f t="shared" si="44"/>
        <v>94000</v>
      </c>
      <c r="G71" s="257">
        <v>77215</v>
      </c>
      <c r="H71" s="257">
        <f t="shared" si="0"/>
        <v>77000</v>
      </c>
      <c r="I71" s="257">
        <v>72738</v>
      </c>
      <c r="J71" s="257">
        <f t="shared" si="45"/>
        <v>73000</v>
      </c>
      <c r="K71" s="257">
        <v>55766</v>
      </c>
      <c r="L71" s="257">
        <f t="shared" si="45"/>
        <v>56000</v>
      </c>
      <c r="M71" s="257">
        <v>73700</v>
      </c>
      <c r="N71" s="257">
        <f t="shared" si="46"/>
        <v>74000</v>
      </c>
      <c r="O71" s="257">
        <v>55207</v>
      </c>
      <c r="P71" s="257">
        <f t="shared" si="47"/>
        <v>55000</v>
      </c>
      <c r="Q71" s="257">
        <v>53609</v>
      </c>
      <c r="R71" s="257">
        <f t="shared" si="47"/>
        <v>54000</v>
      </c>
      <c r="S71" s="257">
        <v>62080</v>
      </c>
      <c r="T71" s="257">
        <f t="shared" si="48"/>
        <v>62000</v>
      </c>
      <c r="U71" s="257">
        <v>44567</v>
      </c>
      <c r="V71" s="257">
        <f t="shared" si="49"/>
        <v>45000</v>
      </c>
      <c r="W71" s="257">
        <v>53853</v>
      </c>
      <c r="X71" s="257">
        <f t="shared" si="49"/>
        <v>54000</v>
      </c>
      <c r="Y71" s="257">
        <v>53586</v>
      </c>
      <c r="Z71" s="257">
        <f t="shared" si="50"/>
        <v>54000</v>
      </c>
      <c r="AA71" s="257">
        <v>41136</v>
      </c>
      <c r="AB71" s="257">
        <f t="shared" si="50"/>
        <v>41000</v>
      </c>
      <c r="AC71" s="478"/>
      <c r="AD71" s="257">
        <f t="shared" si="51"/>
        <v>0</v>
      </c>
      <c r="AE71" s="249">
        <v>26059</v>
      </c>
    </row>
    <row r="72" spans="1:31">
      <c r="A72" s="333" t="s">
        <v>181</v>
      </c>
      <c r="B72" s="316">
        <v>2</v>
      </c>
      <c r="C72" s="317" t="s">
        <v>171</v>
      </c>
      <c r="D72" s="317"/>
      <c r="E72" s="318"/>
      <c r="F72" s="318">
        <f t="shared" si="44"/>
        <v>0</v>
      </c>
      <c r="G72" s="318"/>
      <c r="H72" s="318">
        <f t="shared" si="0"/>
        <v>0</v>
      </c>
      <c r="I72" s="318"/>
      <c r="J72" s="318">
        <f t="shared" ref="J72:L85" si="52">ROUND(I72,-3)</f>
        <v>0</v>
      </c>
      <c r="K72" s="318"/>
      <c r="L72" s="318">
        <f t="shared" si="52"/>
        <v>0</v>
      </c>
      <c r="M72" s="318"/>
      <c r="N72" s="318">
        <f t="shared" si="46"/>
        <v>0</v>
      </c>
      <c r="O72" s="318"/>
      <c r="P72" s="318">
        <f t="shared" ref="P72:R85" si="53">ROUND(O72,-3)</f>
        <v>0</v>
      </c>
      <c r="Q72" s="318"/>
      <c r="R72" s="318">
        <f t="shared" si="53"/>
        <v>0</v>
      </c>
      <c r="S72" s="318"/>
      <c r="T72" s="318">
        <f t="shared" si="48"/>
        <v>0</v>
      </c>
      <c r="U72" s="318"/>
      <c r="V72" s="318">
        <f t="shared" ref="V72:X85" si="54">ROUND(U72,-3)</f>
        <v>0</v>
      </c>
      <c r="W72" s="318"/>
      <c r="X72" s="318">
        <f t="shared" si="54"/>
        <v>0</v>
      </c>
      <c r="Y72" s="319"/>
      <c r="Z72" s="318">
        <f t="shared" ref="Z72:AB85" si="55">ROUND(Y72,-3)</f>
        <v>0</v>
      </c>
      <c r="AA72" s="318"/>
      <c r="AB72" s="318">
        <f t="shared" si="55"/>
        <v>0</v>
      </c>
      <c r="AC72" s="478"/>
      <c r="AD72" s="318">
        <f t="shared" si="51"/>
        <v>0</v>
      </c>
      <c r="AE72" s="320"/>
    </row>
    <row r="73" spans="1:31">
      <c r="A73" s="265" t="s">
        <v>16</v>
      </c>
      <c r="B73" s="321">
        <v>3</v>
      </c>
      <c r="C73" s="317" t="s">
        <v>173</v>
      </c>
      <c r="D73" s="317"/>
      <c r="E73" s="318"/>
      <c r="F73" s="318">
        <f t="shared" si="44"/>
        <v>0</v>
      </c>
      <c r="G73" s="318"/>
      <c r="H73" s="318">
        <f t="shared" si="0"/>
        <v>0</v>
      </c>
      <c r="I73" s="318"/>
      <c r="J73" s="318">
        <f t="shared" si="52"/>
        <v>0</v>
      </c>
      <c r="K73" s="318"/>
      <c r="L73" s="318">
        <f t="shared" si="52"/>
        <v>0</v>
      </c>
      <c r="M73" s="318"/>
      <c r="N73" s="318">
        <f t="shared" si="46"/>
        <v>0</v>
      </c>
      <c r="O73" s="318"/>
      <c r="P73" s="318">
        <f t="shared" si="53"/>
        <v>0</v>
      </c>
      <c r="Q73" s="318"/>
      <c r="R73" s="318">
        <f t="shared" si="53"/>
        <v>0</v>
      </c>
      <c r="S73" s="318"/>
      <c r="T73" s="318">
        <f t="shared" si="48"/>
        <v>0</v>
      </c>
      <c r="U73" s="318"/>
      <c r="V73" s="318">
        <f t="shared" si="54"/>
        <v>0</v>
      </c>
      <c r="W73" s="318"/>
      <c r="X73" s="318">
        <f t="shared" si="54"/>
        <v>0</v>
      </c>
      <c r="Y73" s="319"/>
      <c r="Z73" s="318">
        <f t="shared" si="55"/>
        <v>0</v>
      </c>
      <c r="AA73" s="318"/>
      <c r="AB73" s="318">
        <f t="shared" si="55"/>
        <v>0</v>
      </c>
      <c r="AC73" s="478"/>
      <c r="AD73" s="318">
        <f t="shared" si="51"/>
        <v>0</v>
      </c>
      <c r="AE73" s="320"/>
    </row>
    <row r="74" spans="1:31">
      <c r="A74" s="322"/>
      <c r="B74" s="321">
        <v>4</v>
      </c>
      <c r="C74" s="323" t="s">
        <v>174</v>
      </c>
      <c r="D74" s="323"/>
      <c r="E74" s="324"/>
      <c r="F74" s="324">
        <f t="shared" si="44"/>
        <v>0</v>
      </c>
      <c r="G74" s="324"/>
      <c r="H74" s="324">
        <f t="shared" si="0"/>
        <v>0</v>
      </c>
      <c r="I74" s="324"/>
      <c r="J74" s="324">
        <f t="shared" si="52"/>
        <v>0</v>
      </c>
      <c r="K74" s="324"/>
      <c r="L74" s="324">
        <f t="shared" si="52"/>
        <v>0</v>
      </c>
      <c r="M74" s="324"/>
      <c r="N74" s="324">
        <f t="shared" si="46"/>
        <v>0</v>
      </c>
      <c r="O74" s="324"/>
      <c r="P74" s="324">
        <f t="shared" si="53"/>
        <v>0</v>
      </c>
      <c r="Q74" s="324"/>
      <c r="R74" s="324">
        <f t="shared" si="53"/>
        <v>0</v>
      </c>
      <c r="S74" s="324"/>
      <c r="T74" s="324">
        <f t="shared" si="48"/>
        <v>0</v>
      </c>
      <c r="U74" s="324"/>
      <c r="V74" s="324">
        <f t="shared" si="54"/>
        <v>0</v>
      </c>
      <c r="W74" s="324"/>
      <c r="X74" s="324">
        <f t="shared" si="54"/>
        <v>0</v>
      </c>
      <c r="Y74" s="325"/>
      <c r="Z74" s="324">
        <f t="shared" si="55"/>
        <v>0</v>
      </c>
      <c r="AA74" s="324"/>
      <c r="AB74" s="324">
        <f t="shared" si="55"/>
        <v>0</v>
      </c>
      <c r="AC74" s="478"/>
      <c r="AD74" s="324">
        <f t="shared" si="51"/>
        <v>0</v>
      </c>
      <c r="AE74" s="326"/>
    </row>
    <row r="75" spans="1:31" ht="19.5" thickBot="1">
      <c r="A75" s="327"/>
      <c r="B75" s="328">
        <v>5</v>
      </c>
      <c r="C75" s="329" t="s">
        <v>175</v>
      </c>
      <c r="D75" s="329"/>
      <c r="E75" s="330"/>
      <c r="F75" s="330">
        <f t="shared" si="44"/>
        <v>0</v>
      </c>
      <c r="G75" s="330"/>
      <c r="H75" s="330">
        <f t="shared" si="0"/>
        <v>0</v>
      </c>
      <c r="I75" s="330"/>
      <c r="J75" s="330">
        <f t="shared" si="52"/>
        <v>0</v>
      </c>
      <c r="K75" s="330"/>
      <c r="L75" s="330">
        <f t="shared" si="52"/>
        <v>0</v>
      </c>
      <c r="M75" s="330"/>
      <c r="N75" s="330">
        <f t="shared" si="46"/>
        <v>0</v>
      </c>
      <c r="O75" s="330"/>
      <c r="P75" s="330">
        <f t="shared" si="53"/>
        <v>0</v>
      </c>
      <c r="Q75" s="330"/>
      <c r="R75" s="330">
        <f t="shared" si="53"/>
        <v>0</v>
      </c>
      <c r="S75" s="330"/>
      <c r="T75" s="330">
        <f t="shared" si="48"/>
        <v>0</v>
      </c>
      <c r="U75" s="330"/>
      <c r="V75" s="330">
        <f t="shared" si="54"/>
        <v>0</v>
      </c>
      <c r="W75" s="330"/>
      <c r="X75" s="330">
        <f t="shared" si="54"/>
        <v>0</v>
      </c>
      <c r="Y75" s="331"/>
      <c r="Z75" s="330">
        <f t="shared" si="55"/>
        <v>0</v>
      </c>
      <c r="AA75" s="330"/>
      <c r="AB75" s="330">
        <f t="shared" si="55"/>
        <v>0</v>
      </c>
      <c r="AC75" s="478"/>
      <c r="AD75" s="330">
        <f t="shared" si="51"/>
        <v>0</v>
      </c>
      <c r="AE75" s="332"/>
    </row>
    <row r="76" spans="1:31">
      <c r="A76" s="243" t="s">
        <v>183</v>
      </c>
      <c r="B76" s="256">
        <v>1</v>
      </c>
      <c r="C76" s="314" t="s">
        <v>177</v>
      </c>
      <c r="D76" s="314"/>
      <c r="E76" s="257">
        <v>108640</v>
      </c>
      <c r="F76" s="257">
        <f t="shared" si="44"/>
        <v>109000</v>
      </c>
      <c r="G76" s="257">
        <v>89147</v>
      </c>
      <c r="H76" s="257">
        <f t="shared" si="0"/>
        <v>89000</v>
      </c>
      <c r="I76" s="257">
        <v>96826</v>
      </c>
      <c r="J76" s="257">
        <f t="shared" si="52"/>
        <v>97000</v>
      </c>
      <c r="K76" s="257">
        <v>74433</v>
      </c>
      <c r="L76" s="257">
        <f t="shared" si="52"/>
        <v>74000</v>
      </c>
      <c r="M76" s="257"/>
      <c r="N76" s="257">
        <f t="shared" si="46"/>
        <v>0</v>
      </c>
      <c r="O76" s="257">
        <v>73933</v>
      </c>
      <c r="P76" s="257">
        <f t="shared" si="53"/>
        <v>74000</v>
      </c>
      <c r="Q76" s="257">
        <v>71825</v>
      </c>
      <c r="R76" s="257">
        <f t="shared" si="53"/>
        <v>72000</v>
      </c>
      <c r="S76" s="257"/>
      <c r="T76" s="257">
        <f t="shared" si="48"/>
        <v>0</v>
      </c>
      <c r="U76" s="257">
        <v>59585</v>
      </c>
      <c r="V76" s="257">
        <f t="shared" si="54"/>
        <v>60000</v>
      </c>
      <c r="W76" s="257">
        <v>72164</v>
      </c>
      <c r="X76" s="257">
        <f t="shared" si="54"/>
        <v>72000</v>
      </c>
      <c r="Y76" s="257">
        <v>72049</v>
      </c>
      <c r="Z76" s="257">
        <f t="shared" si="55"/>
        <v>72000</v>
      </c>
      <c r="AA76" s="257">
        <v>56511</v>
      </c>
      <c r="AB76" s="257">
        <f t="shared" si="55"/>
        <v>57000</v>
      </c>
      <c r="AC76" s="478"/>
      <c r="AD76" s="257">
        <f t="shared" si="51"/>
        <v>0</v>
      </c>
      <c r="AE76" s="249"/>
    </row>
    <row r="77" spans="1:31">
      <c r="A77" s="334" t="s">
        <v>184</v>
      </c>
      <c r="B77" s="316">
        <v>2</v>
      </c>
      <c r="C77" s="317" t="s">
        <v>171</v>
      </c>
      <c r="D77" s="317"/>
      <c r="E77" s="318"/>
      <c r="F77" s="318">
        <f t="shared" si="44"/>
        <v>0</v>
      </c>
      <c r="G77" s="318"/>
      <c r="H77" s="318">
        <f t="shared" si="0"/>
        <v>0</v>
      </c>
      <c r="I77" s="318"/>
      <c r="J77" s="318">
        <f t="shared" si="52"/>
        <v>0</v>
      </c>
      <c r="K77" s="318"/>
      <c r="L77" s="318">
        <f t="shared" si="52"/>
        <v>0</v>
      </c>
      <c r="M77" s="318"/>
      <c r="N77" s="318">
        <f t="shared" si="46"/>
        <v>0</v>
      </c>
      <c r="O77" s="318"/>
      <c r="P77" s="318">
        <f t="shared" si="53"/>
        <v>0</v>
      </c>
      <c r="Q77" s="318"/>
      <c r="R77" s="318">
        <f t="shared" si="53"/>
        <v>0</v>
      </c>
      <c r="S77" s="318"/>
      <c r="T77" s="318">
        <f t="shared" si="48"/>
        <v>0</v>
      </c>
      <c r="U77" s="318"/>
      <c r="V77" s="318">
        <f t="shared" si="54"/>
        <v>0</v>
      </c>
      <c r="W77" s="318"/>
      <c r="X77" s="318">
        <f t="shared" si="54"/>
        <v>0</v>
      </c>
      <c r="Y77" s="319"/>
      <c r="Z77" s="318">
        <f t="shared" si="55"/>
        <v>0</v>
      </c>
      <c r="AA77" s="318"/>
      <c r="AB77" s="318">
        <f t="shared" si="55"/>
        <v>0</v>
      </c>
      <c r="AC77" s="478"/>
      <c r="AD77" s="318">
        <f t="shared" si="51"/>
        <v>0</v>
      </c>
      <c r="AE77" s="320"/>
    </row>
    <row r="78" spans="1:31">
      <c r="A78" s="265" t="s">
        <v>16</v>
      </c>
      <c r="B78" s="321">
        <v>3</v>
      </c>
      <c r="C78" s="317" t="s">
        <v>173</v>
      </c>
      <c r="D78" s="317"/>
      <c r="E78" s="318"/>
      <c r="F78" s="318">
        <f t="shared" si="44"/>
        <v>0</v>
      </c>
      <c r="G78" s="318"/>
      <c r="H78" s="318">
        <f t="shared" si="0"/>
        <v>0</v>
      </c>
      <c r="I78" s="318"/>
      <c r="J78" s="318">
        <f t="shared" si="52"/>
        <v>0</v>
      </c>
      <c r="K78" s="318"/>
      <c r="L78" s="318">
        <f t="shared" si="52"/>
        <v>0</v>
      </c>
      <c r="M78" s="318"/>
      <c r="N78" s="318">
        <f t="shared" si="46"/>
        <v>0</v>
      </c>
      <c r="O78" s="318"/>
      <c r="P78" s="318">
        <f t="shared" si="53"/>
        <v>0</v>
      </c>
      <c r="Q78" s="318"/>
      <c r="R78" s="318">
        <f t="shared" si="53"/>
        <v>0</v>
      </c>
      <c r="S78" s="318"/>
      <c r="T78" s="318">
        <f t="shared" si="48"/>
        <v>0</v>
      </c>
      <c r="U78" s="318"/>
      <c r="V78" s="318">
        <f t="shared" si="54"/>
        <v>0</v>
      </c>
      <c r="W78" s="318"/>
      <c r="X78" s="318">
        <f t="shared" si="54"/>
        <v>0</v>
      </c>
      <c r="Y78" s="319"/>
      <c r="Z78" s="318">
        <f t="shared" si="55"/>
        <v>0</v>
      </c>
      <c r="AA78" s="318"/>
      <c r="AB78" s="318">
        <f t="shared" si="55"/>
        <v>0</v>
      </c>
      <c r="AC78" s="478"/>
      <c r="AD78" s="318">
        <f t="shared" si="51"/>
        <v>0</v>
      </c>
      <c r="AE78" s="320"/>
    </row>
    <row r="79" spans="1:31">
      <c r="A79" s="322"/>
      <c r="B79" s="321">
        <v>4</v>
      </c>
      <c r="C79" s="323" t="s">
        <v>174</v>
      </c>
      <c r="D79" s="323"/>
      <c r="E79" s="324"/>
      <c r="F79" s="324">
        <f t="shared" si="44"/>
        <v>0</v>
      </c>
      <c r="G79" s="324"/>
      <c r="H79" s="324">
        <f t="shared" si="0"/>
        <v>0</v>
      </c>
      <c r="I79" s="324"/>
      <c r="J79" s="324">
        <f t="shared" si="52"/>
        <v>0</v>
      </c>
      <c r="K79" s="324"/>
      <c r="L79" s="324">
        <f t="shared" si="52"/>
        <v>0</v>
      </c>
      <c r="M79" s="324"/>
      <c r="N79" s="324">
        <f t="shared" si="46"/>
        <v>0</v>
      </c>
      <c r="O79" s="324"/>
      <c r="P79" s="324">
        <f t="shared" si="53"/>
        <v>0</v>
      </c>
      <c r="Q79" s="324"/>
      <c r="R79" s="324">
        <f t="shared" si="53"/>
        <v>0</v>
      </c>
      <c r="S79" s="324"/>
      <c r="T79" s="324">
        <f t="shared" si="48"/>
        <v>0</v>
      </c>
      <c r="U79" s="324"/>
      <c r="V79" s="324">
        <f t="shared" si="54"/>
        <v>0</v>
      </c>
      <c r="W79" s="324"/>
      <c r="X79" s="324">
        <f t="shared" si="54"/>
        <v>0</v>
      </c>
      <c r="Y79" s="325"/>
      <c r="Z79" s="324">
        <f t="shared" si="55"/>
        <v>0</v>
      </c>
      <c r="AA79" s="324"/>
      <c r="AB79" s="324">
        <f t="shared" si="55"/>
        <v>0</v>
      </c>
      <c r="AC79" s="478"/>
      <c r="AD79" s="324">
        <f t="shared" si="51"/>
        <v>0</v>
      </c>
      <c r="AE79" s="326"/>
    </row>
    <row r="80" spans="1:31" ht="19.5" thickBot="1">
      <c r="A80" s="327"/>
      <c r="B80" s="328">
        <v>5</v>
      </c>
      <c r="C80" s="329" t="s">
        <v>175</v>
      </c>
      <c r="D80" s="329"/>
      <c r="E80" s="330"/>
      <c r="F80" s="330">
        <f t="shared" si="44"/>
        <v>0</v>
      </c>
      <c r="G80" s="330"/>
      <c r="H80" s="330">
        <f t="shared" si="0"/>
        <v>0</v>
      </c>
      <c r="I80" s="330"/>
      <c r="J80" s="330">
        <f t="shared" si="52"/>
        <v>0</v>
      </c>
      <c r="K80" s="330"/>
      <c r="L80" s="330">
        <f t="shared" si="52"/>
        <v>0</v>
      </c>
      <c r="M80" s="330"/>
      <c r="N80" s="330">
        <f t="shared" si="46"/>
        <v>0</v>
      </c>
      <c r="O80" s="330"/>
      <c r="P80" s="330">
        <f t="shared" si="53"/>
        <v>0</v>
      </c>
      <c r="Q80" s="330"/>
      <c r="R80" s="330">
        <f t="shared" si="53"/>
        <v>0</v>
      </c>
      <c r="S80" s="330"/>
      <c r="T80" s="330">
        <f t="shared" si="48"/>
        <v>0</v>
      </c>
      <c r="U80" s="330"/>
      <c r="V80" s="330">
        <f t="shared" si="54"/>
        <v>0</v>
      </c>
      <c r="W80" s="330"/>
      <c r="X80" s="330">
        <f t="shared" si="54"/>
        <v>0</v>
      </c>
      <c r="Y80" s="331"/>
      <c r="Z80" s="330">
        <f t="shared" si="55"/>
        <v>0</v>
      </c>
      <c r="AA80" s="330"/>
      <c r="AB80" s="330">
        <f t="shared" si="55"/>
        <v>0</v>
      </c>
      <c r="AC80" s="478"/>
      <c r="AD80" s="330">
        <f t="shared" si="51"/>
        <v>0</v>
      </c>
      <c r="AE80" s="332"/>
    </row>
    <row r="81" spans="1:31">
      <c r="A81" s="283" t="s">
        <v>186</v>
      </c>
      <c r="B81" s="256">
        <v>1</v>
      </c>
      <c r="C81" s="314" t="s">
        <v>177</v>
      </c>
      <c r="D81" s="314"/>
      <c r="E81" s="257">
        <v>119772</v>
      </c>
      <c r="F81" s="257">
        <f t="shared" si="44"/>
        <v>120000</v>
      </c>
      <c r="G81" s="257">
        <v>98218</v>
      </c>
      <c r="H81" s="257">
        <f t="shared" si="0"/>
        <v>98000</v>
      </c>
      <c r="I81" s="257">
        <v>106664</v>
      </c>
      <c r="J81" s="257">
        <f t="shared" si="52"/>
        <v>107000</v>
      </c>
      <c r="K81" s="257">
        <v>82076</v>
      </c>
      <c r="L81" s="257">
        <f t="shared" si="52"/>
        <v>82000</v>
      </c>
      <c r="M81" s="257"/>
      <c r="N81" s="257">
        <f t="shared" si="46"/>
        <v>0</v>
      </c>
      <c r="O81" s="257">
        <v>81610</v>
      </c>
      <c r="P81" s="257">
        <f t="shared" si="53"/>
        <v>82000</v>
      </c>
      <c r="Q81" s="257">
        <v>79303</v>
      </c>
      <c r="R81" s="257">
        <f t="shared" si="53"/>
        <v>79000</v>
      </c>
      <c r="S81" s="257"/>
      <c r="T81" s="257">
        <f t="shared" si="48"/>
        <v>0</v>
      </c>
      <c r="U81" s="257">
        <v>65727</v>
      </c>
      <c r="V81" s="257">
        <f t="shared" si="54"/>
        <v>66000</v>
      </c>
      <c r="W81" s="257">
        <v>79680</v>
      </c>
      <c r="X81" s="257">
        <f t="shared" si="54"/>
        <v>80000</v>
      </c>
      <c r="Y81" s="257">
        <v>79633</v>
      </c>
      <c r="Z81" s="257">
        <f t="shared" si="55"/>
        <v>80000</v>
      </c>
      <c r="AA81" s="257">
        <v>62359</v>
      </c>
      <c r="AB81" s="257">
        <f t="shared" si="55"/>
        <v>62000</v>
      </c>
      <c r="AC81" s="478"/>
      <c r="AD81" s="257">
        <f t="shared" si="51"/>
        <v>0</v>
      </c>
      <c r="AE81" s="249"/>
    </row>
    <row r="82" spans="1:31">
      <c r="A82" s="334" t="s">
        <v>184</v>
      </c>
      <c r="B82" s="316">
        <v>2</v>
      </c>
      <c r="C82" s="317" t="s">
        <v>171</v>
      </c>
      <c r="D82" s="317"/>
      <c r="E82" s="318"/>
      <c r="F82" s="318">
        <f t="shared" si="44"/>
        <v>0</v>
      </c>
      <c r="G82" s="318"/>
      <c r="H82" s="318">
        <f t="shared" si="0"/>
        <v>0</v>
      </c>
      <c r="I82" s="318"/>
      <c r="J82" s="318">
        <f t="shared" si="52"/>
        <v>0</v>
      </c>
      <c r="K82" s="318"/>
      <c r="L82" s="318">
        <f t="shared" si="52"/>
        <v>0</v>
      </c>
      <c r="M82" s="318"/>
      <c r="N82" s="318">
        <f t="shared" si="46"/>
        <v>0</v>
      </c>
      <c r="O82" s="318"/>
      <c r="P82" s="318">
        <f t="shared" si="53"/>
        <v>0</v>
      </c>
      <c r="Q82" s="318"/>
      <c r="R82" s="318">
        <f t="shared" si="53"/>
        <v>0</v>
      </c>
      <c r="S82" s="318"/>
      <c r="T82" s="318">
        <f t="shared" si="48"/>
        <v>0</v>
      </c>
      <c r="U82" s="318"/>
      <c r="V82" s="318">
        <f t="shared" si="54"/>
        <v>0</v>
      </c>
      <c r="W82" s="318"/>
      <c r="X82" s="318">
        <f t="shared" si="54"/>
        <v>0</v>
      </c>
      <c r="Y82" s="319"/>
      <c r="Z82" s="318">
        <f t="shared" si="55"/>
        <v>0</v>
      </c>
      <c r="AA82" s="318"/>
      <c r="AB82" s="318">
        <f t="shared" si="55"/>
        <v>0</v>
      </c>
      <c r="AC82" s="478"/>
      <c r="AD82" s="318">
        <f t="shared" si="51"/>
        <v>0</v>
      </c>
      <c r="AE82" s="320"/>
    </row>
    <row r="83" spans="1:31">
      <c r="A83" s="265" t="s">
        <v>16</v>
      </c>
      <c r="B83" s="321">
        <v>3</v>
      </c>
      <c r="C83" s="317" t="s">
        <v>173</v>
      </c>
      <c r="D83" s="317"/>
      <c r="E83" s="318"/>
      <c r="F83" s="318">
        <f t="shared" si="44"/>
        <v>0</v>
      </c>
      <c r="G83" s="318"/>
      <c r="H83" s="318">
        <f t="shared" si="0"/>
        <v>0</v>
      </c>
      <c r="I83" s="318"/>
      <c r="J83" s="318">
        <f t="shared" si="52"/>
        <v>0</v>
      </c>
      <c r="K83" s="318"/>
      <c r="L83" s="318">
        <f t="shared" si="52"/>
        <v>0</v>
      </c>
      <c r="M83" s="318"/>
      <c r="N83" s="318">
        <f t="shared" si="46"/>
        <v>0</v>
      </c>
      <c r="O83" s="318"/>
      <c r="P83" s="318">
        <f t="shared" si="53"/>
        <v>0</v>
      </c>
      <c r="Q83" s="318"/>
      <c r="R83" s="318">
        <f t="shared" si="53"/>
        <v>0</v>
      </c>
      <c r="S83" s="318"/>
      <c r="T83" s="318">
        <f t="shared" si="48"/>
        <v>0</v>
      </c>
      <c r="U83" s="318"/>
      <c r="V83" s="318">
        <f t="shared" si="54"/>
        <v>0</v>
      </c>
      <c r="W83" s="318"/>
      <c r="X83" s="318">
        <f t="shared" si="54"/>
        <v>0</v>
      </c>
      <c r="Y83" s="319"/>
      <c r="Z83" s="318">
        <f t="shared" si="55"/>
        <v>0</v>
      </c>
      <c r="AA83" s="318"/>
      <c r="AB83" s="318">
        <f t="shared" si="55"/>
        <v>0</v>
      </c>
      <c r="AC83" s="478"/>
      <c r="AD83" s="318">
        <f t="shared" si="51"/>
        <v>0</v>
      </c>
      <c r="AE83" s="320"/>
    </row>
    <row r="84" spans="1:31">
      <c r="A84" s="322"/>
      <c r="B84" s="321">
        <v>4</v>
      </c>
      <c r="C84" s="323" t="s">
        <v>174</v>
      </c>
      <c r="D84" s="323"/>
      <c r="E84" s="324"/>
      <c r="F84" s="324">
        <f t="shared" si="44"/>
        <v>0</v>
      </c>
      <c r="G84" s="324"/>
      <c r="H84" s="324">
        <f t="shared" si="0"/>
        <v>0</v>
      </c>
      <c r="I84" s="324"/>
      <c r="J84" s="324">
        <f t="shared" si="52"/>
        <v>0</v>
      </c>
      <c r="K84" s="324"/>
      <c r="L84" s="324">
        <f t="shared" si="52"/>
        <v>0</v>
      </c>
      <c r="M84" s="324"/>
      <c r="N84" s="324">
        <f t="shared" si="46"/>
        <v>0</v>
      </c>
      <c r="O84" s="324"/>
      <c r="P84" s="324">
        <f t="shared" si="53"/>
        <v>0</v>
      </c>
      <c r="Q84" s="324"/>
      <c r="R84" s="324">
        <f t="shared" si="53"/>
        <v>0</v>
      </c>
      <c r="S84" s="324"/>
      <c r="T84" s="324">
        <f t="shared" si="48"/>
        <v>0</v>
      </c>
      <c r="U84" s="324"/>
      <c r="V84" s="324">
        <f t="shared" si="54"/>
        <v>0</v>
      </c>
      <c r="W84" s="324"/>
      <c r="X84" s="324">
        <f t="shared" si="54"/>
        <v>0</v>
      </c>
      <c r="Y84" s="325"/>
      <c r="Z84" s="324">
        <f t="shared" si="55"/>
        <v>0</v>
      </c>
      <c r="AA84" s="324"/>
      <c r="AB84" s="324">
        <f t="shared" si="55"/>
        <v>0</v>
      </c>
      <c r="AC84" s="478"/>
      <c r="AD84" s="324">
        <f t="shared" si="51"/>
        <v>0</v>
      </c>
      <c r="AE84" s="326"/>
    </row>
    <row r="85" spans="1:31" ht="19.5" thickBot="1">
      <c r="A85" s="327"/>
      <c r="B85" s="328">
        <v>5</v>
      </c>
      <c r="C85" s="329" t="s">
        <v>175</v>
      </c>
      <c r="D85" s="329"/>
      <c r="E85" s="330"/>
      <c r="F85" s="330">
        <f t="shared" si="44"/>
        <v>0</v>
      </c>
      <c r="G85" s="330"/>
      <c r="H85" s="330">
        <f t="shared" si="0"/>
        <v>0</v>
      </c>
      <c r="I85" s="330"/>
      <c r="J85" s="330">
        <f t="shared" si="52"/>
        <v>0</v>
      </c>
      <c r="K85" s="330"/>
      <c r="L85" s="330">
        <f t="shared" si="52"/>
        <v>0</v>
      </c>
      <c r="M85" s="330"/>
      <c r="N85" s="330">
        <f t="shared" si="46"/>
        <v>0</v>
      </c>
      <c r="O85" s="330"/>
      <c r="P85" s="330">
        <f t="shared" si="53"/>
        <v>0</v>
      </c>
      <c r="Q85" s="330"/>
      <c r="R85" s="330">
        <f t="shared" si="53"/>
        <v>0</v>
      </c>
      <c r="S85" s="330"/>
      <c r="T85" s="330">
        <f t="shared" si="48"/>
        <v>0</v>
      </c>
      <c r="U85" s="330"/>
      <c r="V85" s="330">
        <f t="shared" si="54"/>
        <v>0</v>
      </c>
      <c r="W85" s="330"/>
      <c r="X85" s="330">
        <f t="shared" si="54"/>
        <v>0</v>
      </c>
      <c r="Y85" s="331"/>
      <c r="Z85" s="330">
        <f t="shared" si="55"/>
        <v>0</v>
      </c>
      <c r="AA85" s="330"/>
      <c r="AB85" s="330">
        <f t="shared" si="55"/>
        <v>0</v>
      </c>
      <c r="AC85" s="479"/>
      <c r="AD85" s="330">
        <f t="shared" si="51"/>
        <v>0</v>
      </c>
      <c r="AE85" s="332"/>
    </row>
    <row r="86" spans="1:31" ht="19.5" thickBot="1">
      <c r="A86" s="327"/>
      <c r="B86" s="335"/>
      <c r="C86" s="336"/>
      <c r="D86" s="336"/>
      <c r="E86" s="337"/>
      <c r="F86" s="337"/>
      <c r="G86" s="337"/>
      <c r="H86" s="337"/>
      <c r="I86" s="337"/>
      <c r="J86" s="337"/>
      <c r="K86" s="337"/>
      <c r="L86" s="337"/>
      <c r="M86" s="337"/>
      <c r="N86" s="337"/>
      <c r="O86" s="337"/>
      <c r="P86" s="337"/>
      <c r="Q86" s="337"/>
      <c r="R86" s="337"/>
      <c r="S86" s="337"/>
      <c r="T86" s="337"/>
      <c r="U86" s="337"/>
      <c r="V86" s="337"/>
      <c r="W86" s="337"/>
      <c r="X86" s="337"/>
      <c r="Y86" s="337"/>
      <c r="Z86" s="337"/>
      <c r="AA86" s="337"/>
      <c r="AB86" s="337"/>
      <c r="AC86" s="337"/>
      <c r="AD86" s="337"/>
      <c r="AE86" s="337"/>
    </row>
  </sheetData>
  <mergeCells count="15">
    <mergeCell ref="C48:D48"/>
    <mergeCell ref="C49:D49"/>
    <mergeCell ref="AC56:AC85"/>
    <mergeCell ref="C23:D23"/>
    <mergeCell ref="C24:D24"/>
    <mergeCell ref="C32:D32"/>
    <mergeCell ref="C33:D33"/>
    <mergeCell ref="C41:D41"/>
    <mergeCell ref="C42:D42"/>
    <mergeCell ref="C17:D17"/>
    <mergeCell ref="A5:A7"/>
    <mergeCell ref="B5:C7"/>
    <mergeCell ref="C9:D9"/>
    <mergeCell ref="C10:D10"/>
    <mergeCell ref="C16:D16"/>
  </mergeCells>
  <phoneticPr fontId="2"/>
  <hyperlinks>
    <hyperlink ref="A55" r:id="rId1" location="section02" xr:uid="{A1890805-2505-4D51-9A8C-2384A68F0DDF}"/>
    <hyperlink ref="A4" r:id="rId2" xr:uid="{25C053D4-DA45-4519-9B4E-39664DC8955D}"/>
  </hyperlinks>
  <printOptions horizontalCentered="1" verticalCentered="1"/>
  <pageMargins left="0.23622047244094491" right="0.23622047244094491" top="0.47244094488188981" bottom="0.74803149606299213" header="0.31496062992125984" footer="0.31496062992125984"/>
  <pageSetup paperSize="8" scale="45" orientation="landscape" r:id="rId3"/>
  <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30CDD-DBA4-4612-8607-02FBB5D71CAF}">
  <sheetPr>
    <tabColor rgb="FFFFC000"/>
    <pageSetUpPr fitToPage="1"/>
  </sheetPr>
  <dimension ref="A1:O57"/>
  <sheetViews>
    <sheetView view="pageBreakPreview" zoomScaleNormal="40" zoomScaleSheetLayoutView="100" workbookViewId="0">
      <pane xSplit="1" ySplit="3" topLeftCell="B31" activePane="bottomRight" state="frozen"/>
      <selection pane="topRight" activeCell="B1" sqref="B1"/>
      <selection pane="bottomLeft" activeCell="A5" sqref="A5"/>
      <selection pane="bottomRight"/>
    </sheetView>
  </sheetViews>
  <sheetFormatPr defaultColWidth="9" defaultRowHeight="24.95" customHeight="1" outlineLevelRow="1"/>
  <cols>
    <col min="1" max="2" width="13.375" style="394" customWidth="1"/>
    <col min="3" max="15" width="94.625" style="378" customWidth="1"/>
    <col min="16" max="16384" width="9" style="378"/>
  </cols>
  <sheetData>
    <row r="1" spans="1:15" ht="24.95" customHeight="1">
      <c r="A1" s="376" t="s">
        <v>207</v>
      </c>
      <c r="B1" s="376"/>
      <c r="C1" s="377"/>
      <c r="D1" s="377"/>
      <c r="E1" s="377"/>
      <c r="F1" s="377"/>
      <c r="G1" s="377"/>
      <c r="H1" s="377"/>
      <c r="I1" s="377"/>
      <c r="J1" s="377"/>
      <c r="K1" s="377"/>
      <c r="L1" s="377"/>
      <c r="M1" s="377"/>
      <c r="N1" s="377"/>
      <c r="O1" s="377"/>
    </row>
    <row r="2" spans="1:15" s="382" customFormat="1" ht="54.75" customHeight="1" thickBot="1">
      <c r="A2" s="379" t="s">
        <v>208</v>
      </c>
      <c r="B2" s="379"/>
      <c r="C2" s="380"/>
      <c r="D2" s="381" t="s">
        <v>42</v>
      </c>
      <c r="E2" s="381"/>
      <c r="F2" s="381"/>
      <c r="G2" s="381" t="s">
        <v>42</v>
      </c>
      <c r="H2" s="396"/>
      <c r="I2" s="396"/>
      <c r="J2" s="381" t="s">
        <v>42</v>
      </c>
      <c r="K2" s="396"/>
      <c r="L2" s="396"/>
      <c r="M2" s="396"/>
      <c r="N2" s="381"/>
      <c r="O2" s="381"/>
    </row>
    <row r="3" spans="1:15" s="403" customFormat="1" ht="24.95" customHeight="1">
      <c r="A3" s="398" t="s">
        <v>142</v>
      </c>
      <c r="B3" s="408" t="s">
        <v>138</v>
      </c>
      <c r="C3" s="399" t="s">
        <v>136</v>
      </c>
      <c r="D3" s="399" t="s">
        <v>266</v>
      </c>
      <c r="E3" s="399" t="s">
        <v>203</v>
      </c>
      <c r="F3" s="399" t="s">
        <v>110</v>
      </c>
      <c r="G3" s="400" t="s">
        <v>265</v>
      </c>
      <c r="H3" s="400" t="s">
        <v>124</v>
      </c>
      <c r="I3" s="401" t="s">
        <v>269</v>
      </c>
      <c r="J3" s="401" t="s">
        <v>270</v>
      </c>
      <c r="K3" s="401" t="s">
        <v>111</v>
      </c>
      <c r="L3" s="401" t="s">
        <v>112</v>
      </c>
      <c r="M3" s="401" t="s">
        <v>113</v>
      </c>
      <c r="N3" s="399" t="s">
        <v>114</v>
      </c>
      <c r="O3" s="402" t="s">
        <v>143</v>
      </c>
    </row>
    <row r="4" spans="1:15" s="383" customFormat="1" ht="24.95" hidden="1" customHeight="1" outlineLevel="1" thickTop="1">
      <c r="A4" s="384"/>
      <c r="B4" s="409"/>
      <c r="C4" s="502" t="s">
        <v>209</v>
      </c>
      <c r="D4" s="503" t="s">
        <v>210</v>
      </c>
      <c r="E4" s="502" t="s">
        <v>211</v>
      </c>
      <c r="F4" s="502" t="s">
        <v>212</v>
      </c>
      <c r="G4" s="506"/>
      <c r="H4" s="502" t="s">
        <v>213</v>
      </c>
      <c r="I4" s="502" t="s">
        <v>214</v>
      </c>
      <c r="J4" s="418"/>
      <c r="K4" s="502" t="s">
        <v>215</v>
      </c>
      <c r="L4" s="502" t="s">
        <v>216</v>
      </c>
      <c r="M4" s="502" t="s">
        <v>217</v>
      </c>
      <c r="N4" s="502" t="s">
        <v>218</v>
      </c>
      <c r="O4" s="501" t="s">
        <v>219</v>
      </c>
    </row>
    <row r="5" spans="1:15" s="383" customFormat="1" ht="24.95" hidden="1" customHeight="1" outlineLevel="1">
      <c r="A5" s="385" t="s">
        <v>166</v>
      </c>
      <c r="B5" s="410"/>
      <c r="C5" s="486"/>
      <c r="D5" s="504"/>
      <c r="E5" s="486"/>
      <c r="F5" s="486"/>
      <c r="G5" s="499"/>
      <c r="H5" s="486"/>
      <c r="I5" s="486"/>
      <c r="J5" s="419"/>
      <c r="K5" s="486"/>
      <c r="L5" s="486"/>
      <c r="M5" s="486"/>
      <c r="N5" s="486"/>
      <c r="O5" s="496"/>
    </row>
    <row r="6" spans="1:15" s="383" customFormat="1" ht="24.95" hidden="1" customHeight="1" outlineLevel="1">
      <c r="A6" s="385"/>
      <c r="B6" s="410"/>
      <c r="C6" s="486"/>
      <c r="D6" s="504"/>
      <c r="E6" s="486"/>
      <c r="F6" s="486"/>
      <c r="G6" s="499"/>
      <c r="H6" s="486"/>
      <c r="I6" s="486"/>
      <c r="J6" s="419"/>
      <c r="K6" s="486"/>
      <c r="L6" s="486"/>
      <c r="M6" s="486"/>
      <c r="N6" s="486"/>
      <c r="O6" s="496"/>
    </row>
    <row r="7" spans="1:15" s="383" customFormat="1" ht="24.95" hidden="1" customHeight="1" outlineLevel="1">
      <c r="A7" s="385"/>
      <c r="B7" s="410"/>
      <c r="C7" s="486"/>
      <c r="D7" s="504"/>
      <c r="E7" s="486"/>
      <c r="F7" s="486"/>
      <c r="G7" s="499"/>
      <c r="H7" s="486"/>
      <c r="I7" s="486"/>
      <c r="J7" s="419"/>
      <c r="K7" s="486"/>
      <c r="L7" s="486"/>
      <c r="M7" s="486"/>
      <c r="N7" s="486"/>
      <c r="O7" s="496"/>
    </row>
    <row r="8" spans="1:15" s="383" customFormat="1" ht="24.95" hidden="1" customHeight="1" outlineLevel="1">
      <c r="A8" s="385"/>
      <c r="B8" s="410"/>
      <c r="C8" s="486"/>
      <c r="D8" s="504"/>
      <c r="E8" s="486"/>
      <c r="F8" s="486"/>
      <c r="G8" s="499"/>
      <c r="H8" s="486"/>
      <c r="I8" s="486"/>
      <c r="J8" s="419"/>
      <c r="K8" s="486"/>
      <c r="L8" s="486"/>
      <c r="M8" s="486"/>
      <c r="N8" s="486"/>
      <c r="O8" s="496"/>
    </row>
    <row r="9" spans="1:15" s="383" customFormat="1" ht="24.95" hidden="1" customHeight="1" outlineLevel="1">
      <c r="A9" s="386" t="s">
        <v>172</v>
      </c>
      <c r="B9" s="411"/>
      <c r="C9" s="486"/>
      <c r="D9" s="504"/>
      <c r="E9" s="486"/>
      <c r="F9" s="486"/>
      <c r="G9" s="499"/>
      <c r="H9" s="486"/>
      <c r="I9" s="486"/>
      <c r="J9" s="419"/>
      <c r="K9" s="486"/>
      <c r="L9" s="486"/>
      <c r="M9" s="486"/>
      <c r="N9" s="486"/>
      <c r="O9" s="496"/>
    </row>
    <row r="10" spans="1:15" s="383" customFormat="1" ht="24.95" hidden="1" customHeight="1" outlineLevel="1">
      <c r="A10" s="385"/>
      <c r="B10" s="410"/>
      <c r="C10" s="486"/>
      <c r="D10" s="504"/>
      <c r="E10" s="486"/>
      <c r="F10" s="486"/>
      <c r="G10" s="499"/>
      <c r="H10" s="486"/>
      <c r="I10" s="486"/>
      <c r="J10" s="419"/>
      <c r="K10" s="486"/>
      <c r="L10" s="486"/>
      <c r="M10" s="486"/>
      <c r="N10" s="486"/>
      <c r="O10" s="496"/>
    </row>
    <row r="11" spans="1:15" s="383" customFormat="1" ht="24.95" hidden="1" customHeight="1" outlineLevel="1">
      <c r="A11" s="387" t="s">
        <v>170</v>
      </c>
      <c r="B11" s="412"/>
      <c r="C11" s="486"/>
      <c r="D11" s="504"/>
      <c r="E11" s="486"/>
      <c r="F11" s="486"/>
      <c r="G11" s="499"/>
      <c r="H11" s="486"/>
      <c r="I11" s="486"/>
      <c r="J11" s="419"/>
      <c r="K11" s="486"/>
      <c r="L11" s="486"/>
      <c r="M11" s="486"/>
      <c r="N11" s="486"/>
      <c r="O11" s="496"/>
    </row>
    <row r="12" spans="1:15" s="383" customFormat="1" ht="24.95" hidden="1" customHeight="1" outlineLevel="1">
      <c r="A12" s="385"/>
      <c r="B12" s="410"/>
      <c r="C12" s="487"/>
      <c r="D12" s="505"/>
      <c r="E12" s="487"/>
      <c r="F12" s="487"/>
      <c r="G12" s="500"/>
      <c r="H12" s="487"/>
      <c r="I12" s="487"/>
      <c r="J12" s="420"/>
      <c r="K12" s="487"/>
      <c r="L12" s="487"/>
      <c r="M12" s="487"/>
      <c r="N12" s="487"/>
      <c r="O12" s="497"/>
    </row>
    <row r="13" spans="1:15" s="383" customFormat="1" ht="24.95" hidden="1" customHeight="1" outlineLevel="1">
      <c r="A13" s="388" t="s">
        <v>176</v>
      </c>
      <c r="B13" s="413"/>
      <c r="C13" s="485" t="s">
        <v>220</v>
      </c>
      <c r="D13" s="485" t="s">
        <v>221</v>
      </c>
      <c r="E13" s="485" t="s">
        <v>222</v>
      </c>
      <c r="F13" s="485" t="s">
        <v>223</v>
      </c>
      <c r="G13" s="498"/>
      <c r="H13" s="485" t="s">
        <v>224</v>
      </c>
      <c r="I13" s="485" t="s">
        <v>225</v>
      </c>
      <c r="J13" s="421"/>
      <c r="K13" s="485" t="s">
        <v>226</v>
      </c>
      <c r="L13" s="485" t="s">
        <v>227</v>
      </c>
      <c r="M13" s="485" t="s">
        <v>228</v>
      </c>
      <c r="N13" s="485" t="s">
        <v>229</v>
      </c>
      <c r="O13" s="495" t="s">
        <v>230</v>
      </c>
    </row>
    <row r="14" spans="1:15" s="383" customFormat="1" ht="24.95" hidden="1" customHeight="1" outlineLevel="1">
      <c r="A14" s="385"/>
      <c r="B14" s="410"/>
      <c r="C14" s="486"/>
      <c r="D14" s="486"/>
      <c r="E14" s="486"/>
      <c r="F14" s="486"/>
      <c r="G14" s="499"/>
      <c r="H14" s="486"/>
      <c r="I14" s="486"/>
      <c r="J14" s="419"/>
      <c r="K14" s="486"/>
      <c r="L14" s="486"/>
      <c r="M14" s="486"/>
      <c r="N14" s="486"/>
      <c r="O14" s="496"/>
    </row>
    <row r="15" spans="1:15" s="383" customFormat="1" ht="24.95" hidden="1" customHeight="1" outlineLevel="1">
      <c r="A15" s="385"/>
      <c r="B15" s="410"/>
      <c r="C15" s="486"/>
      <c r="D15" s="486"/>
      <c r="E15" s="486"/>
      <c r="F15" s="486"/>
      <c r="G15" s="499"/>
      <c r="H15" s="486"/>
      <c r="I15" s="486"/>
      <c r="J15" s="419"/>
      <c r="K15" s="486"/>
      <c r="L15" s="486"/>
      <c r="M15" s="486"/>
      <c r="N15" s="486"/>
      <c r="O15" s="496"/>
    </row>
    <row r="16" spans="1:15" s="383" customFormat="1" ht="24.95" hidden="1" customHeight="1" outlineLevel="1">
      <c r="A16" s="385"/>
      <c r="B16" s="410"/>
      <c r="C16" s="486"/>
      <c r="D16" s="486"/>
      <c r="E16" s="486"/>
      <c r="F16" s="486"/>
      <c r="G16" s="499"/>
      <c r="H16" s="486"/>
      <c r="I16" s="486"/>
      <c r="J16" s="419"/>
      <c r="K16" s="486"/>
      <c r="L16" s="486"/>
      <c r="M16" s="486"/>
      <c r="N16" s="486"/>
      <c r="O16" s="496"/>
    </row>
    <row r="17" spans="1:15" s="383" customFormat="1" ht="24.95" hidden="1" customHeight="1" outlineLevel="1">
      <c r="A17" s="386" t="s">
        <v>178</v>
      </c>
      <c r="B17" s="411"/>
      <c r="C17" s="486"/>
      <c r="D17" s="486"/>
      <c r="E17" s="486"/>
      <c r="F17" s="486"/>
      <c r="G17" s="499"/>
      <c r="H17" s="486"/>
      <c r="I17" s="486"/>
      <c r="J17" s="419"/>
      <c r="K17" s="486"/>
      <c r="L17" s="486"/>
      <c r="M17" s="486"/>
      <c r="N17" s="486"/>
      <c r="O17" s="496"/>
    </row>
    <row r="18" spans="1:15" s="383" customFormat="1" ht="24.95" hidden="1" customHeight="1" outlineLevel="1">
      <c r="A18" s="385"/>
      <c r="B18" s="410"/>
      <c r="C18" s="486"/>
      <c r="D18" s="486"/>
      <c r="E18" s="486"/>
      <c r="F18" s="486"/>
      <c r="G18" s="499"/>
      <c r="H18" s="486"/>
      <c r="I18" s="486"/>
      <c r="J18" s="419"/>
      <c r="K18" s="486"/>
      <c r="L18" s="486"/>
      <c r="M18" s="486"/>
      <c r="N18" s="486"/>
      <c r="O18" s="496"/>
    </row>
    <row r="19" spans="1:15" s="383" customFormat="1" ht="24.95" hidden="1" customHeight="1" outlineLevel="1">
      <c r="A19" s="387" t="s">
        <v>170</v>
      </c>
      <c r="B19" s="412"/>
      <c r="C19" s="486"/>
      <c r="D19" s="486"/>
      <c r="E19" s="486"/>
      <c r="F19" s="486"/>
      <c r="G19" s="499"/>
      <c r="H19" s="486"/>
      <c r="I19" s="486"/>
      <c r="J19" s="419"/>
      <c r="K19" s="486"/>
      <c r="L19" s="486"/>
      <c r="M19" s="486"/>
      <c r="N19" s="486"/>
      <c r="O19" s="496"/>
    </row>
    <row r="20" spans="1:15" s="383" customFormat="1" ht="24.95" hidden="1" customHeight="1" outlineLevel="1">
      <c r="A20" s="385"/>
      <c r="B20" s="410"/>
      <c r="C20" s="486"/>
      <c r="D20" s="486"/>
      <c r="E20" s="486"/>
      <c r="F20" s="486"/>
      <c r="G20" s="499"/>
      <c r="H20" s="486"/>
      <c r="I20" s="486"/>
      <c r="J20" s="419"/>
      <c r="K20" s="486"/>
      <c r="L20" s="486"/>
      <c r="M20" s="486"/>
      <c r="N20" s="486"/>
      <c r="O20" s="496"/>
    </row>
    <row r="21" spans="1:15" s="383" customFormat="1" ht="24.95" hidden="1" customHeight="1" outlineLevel="1">
      <c r="A21" s="389"/>
      <c r="B21" s="414"/>
      <c r="C21" s="487"/>
      <c r="D21" s="487"/>
      <c r="E21" s="487"/>
      <c r="F21" s="487"/>
      <c r="G21" s="500"/>
      <c r="H21" s="487"/>
      <c r="I21" s="487"/>
      <c r="J21" s="420"/>
      <c r="K21" s="487"/>
      <c r="L21" s="487"/>
      <c r="M21" s="487"/>
      <c r="N21" s="487"/>
      <c r="O21" s="497"/>
    </row>
    <row r="22" spans="1:15" s="383" customFormat="1" ht="24.95" hidden="1" customHeight="1" collapsed="1">
      <c r="A22" s="390" t="s">
        <v>179</v>
      </c>
      <c r="B22" s="415"/>
      <c r="C22" s="492" t="s">
        <v>231</v>
      </c>
      <c r="D22" s="492" t="s">
        <v>232</v>
      </c>
      <c r="E22" s="492" t="s">
        <v>233</v>
      </c>
      <c r="F22" s="492" t="s">
        <v>234</v>
      </c>
      <c r="G22" s="492" t="s">
        <v>235</v>
      </c>
      <c r="H22" s="492" t="s">
        <v>236</v>
      </c>
      <c r="I22" s="492" t="s">
        <v>237</v>
      </c>
      <c r="J22" s="422"/>
      <c r="K22" s="492" t="s">
        <v>238</v>
      </c>
      <c r="L22" s="492" t="s">
        <v>239</v>
      </c>
      <c r="M22" s="492" t="s">
        <v>240</v>
      </c>
      <c r="N22" s="492" t="s">
        <v>241</v>
      </c>
      <c r="O22" s="489" t="s">
        <v>242</v>
      </c>
    </row>
    <row r="23" spans="1:15" s="383" customFormat="1" ht="24.95" hidden="1" customHeight="1">
      <c r="A23" s="390"/>
      <c r="B23" s="415"/>
      <c r="C23" s="493"/>
      <c r="D23" s="493"/>
      <c r="E23" s="493"/>
      <c r="F23" s="493"/>
      <c r="G23" s="493"/>
      <c r="H23" s="493"/>
      <c r="I23" s="493"/>
      <c r="J23" s="423"/>
      <c r="K23" s="493"/>
      <c r="L23" s="493"/>
      <c r="M23" s="493"/>
      <c r="N23" s="493"/>
      <c r="O23" s="490"/>
    </row>
    <row r="24" spans="1:15" s="383" customFormat="1" ht="24.95" hidden="1" customHeight="1">
      <c r="A24" s="390"/>
      <c r="B24" s="415"/>
      <c r="C24" s="493"/>
      <c r="D24" s="493"/>
      <c r="E24" s="493"/>
      <c r="F24" s="493"/>
      <c r="G24" s="493"/>
      <c r="H24" s="493"/>
      <c r="I24" s="493"/>
      <c r="J24" s="423"/>
      <c r="K24" s="493"/>
      <c r="L24" s="493"/>
      <c r="M24" s="493"/>
      <c r="N24" s="493"/>
      <c r="O24" s="490"/>
    </row>
    <row r="25" spans="1:15" s="383" customFormat="1" ht="24.95" hidden="1" customHeight="1">
      <c r="A25" s="390"/>
      <c r="B25" s="415"/>
      <c r="C25" s="493"/>
      <c r="D25" s="493"/>
      <c r="E25" s="493"/>
      <c r="F25" s="493"/>
      <c r="G25" s="493"/>
      <c r="H25" s="493"/>
      <c r="I25" s="493"/>
      <c r="J25" s="423"/>
      <c r="K25" s="493"/>
      <c r="L25" s="493"/>
      <c r="M25" s="493"/>
      <c r="N25" s="493"/>
      <c r="O25" s="490"/>
    </row>
    <row r="26" spans="1:15" s="383" customFormat="1" ht="24.95" hidden="1" customHeight="1">
      <c r="A26" s="390" t="s">
        <v>16</v>
      </c>
      <c r="B26" s="415"/>
      <c r="C26" s="493"/>
      <c r="D26" s="493"/>
      <c r="E26" s="493"/>
      <c r="F26" s="493"/>
      <c r="G26" s="493"/>
      <c r="H26" s="493"/>
      <c r="I26" s="493"/>
      <c r="J26" s="423"/>
      <c r="K26" s="493"/>
      <c r="L26" s="493"/>
      <c r="M26" s="493"/>
      <c r="N26" s="493"/>
      <c r="O26" s="490"/>
    </row>
    <row r="27" spans="1:15" s="383" customFormat="1" ht="24.95" hidden="1" customHeight="1">
      <c r="A27" s="390"/>
      <c r="B27" s="415"/>
      <c r="C27" s="493"/>
      <c r="D27" s="493"/>
      <c r="E27" s="493"/>
      <c r="F27" s="493"/>
      <c r="G27" s="493"/>
      <c r="H27" s="493"/>
      <c r="I27" s="493"/>
      <c r="J27" s="423"/>
      <c r="K27" s="493"/>
      <c r="L27" s="493"/>
      <c r="M27" s="493"/>
      <c r="N27" s="493"/>
      <c r="O27" s="490"/>
    </row>
    <row r="28" spans="1:15" s="383" customFormat="1" ht="24.95" hidden="1" customHeight="1">
      <c r="A28" s="391" t="s">
        <v>170</v>
      </c>
      <c r="B28" s="416"/>
      <c r="C28" s="493"/>
      <c r="D28" s="493"/>
      <c r="E28" s="493"/>
      <c r="F28" s="493"/>
      <c r="G28" s="493"/>
      <c r="H28" s="493"/>
      <c r="I28" s="493"/>
      <c r="J28" s="423"/>
      <c r="K28" s="493"/>
      <c r="L28" s="493"/>
      <c r="M28" s="493"/>
      <c r="N28" s="493"/>
      <c r="O28" s="490"/>
    </row>
    <row r="29" spans="1:15" s="383" customFormat="1" ht="24.95" hidden="1" customHeight="1">
      <c r="A29" s="390"/>
      <c r="B29" s="415"/>
      <c r="C29" s="493"/>
      <c r="D29" s="493"/>
      <c r="E29" s="493"/>
      <c r="F29" s="493"/>
      <c r="G29" s="493"/>
      <c r="H29" s="493"/>
      <c r="I29" s="493"/>
      <c r="J29" s="423"/>
      <c r="K29" s="493"/>
      <c r="L29" s="493"/>
      <c r="M29" s="493"/>
      <c r="N29" s="493"/>
      <c r="O29" s="490"/>
    </row>
    <row r="30" spans="1:15" s="383" customFormat="1" ht="24.95" hidden="1" customHeight="1">
      <c r="A30" s="392"/>
      <c r="B30" s="417"/>
      <c r="C30" s="494"/>
      <c r="D30" s="494"/>
      <c r="E30" s="494"/>
      <c r="F30" s="494"/>
      <c r="G30" s="494"/>
      <c r="H30" s="494"/>
      <c r="I30" s="494"/>
      <c r="J30" s="424"/>
      <c r="K30" s="494"/>
      <c r="L30" s="494"/>
      <c r="M30" s="494"/>
      <c r="N30" s="494"/>
      <c r="O30" s="491"/>
    </row>
    <row r="31" spans="1:15" s="397" customFormat="1" ht="199.5" customHeight="1" outlineLevel="1">
      <c r="A31" s="385" t="s">
        <v>179</v>
      </c>
      <c r="B31" s="410" t="s">
        <v>14</v>
      </c>
      <c r="C31" s="406" t="s">
        <v>275</v>
      </c>
      <c r="D31" s="405" t="s">
        <v>274</v>
      </c>
      <c r="E31" s="405" t="s">
        <v>282</v>
      </c>
      <c r="F31" s="406" t="s">
        <v>283</v>
      </c>
      <c r="G31" s="405" t="s">
        <v>276</v>
      </c>
      <c r="H31" s="405" t="s">
        <v>284</v>
      </c>
      <c r="I31" s="405" t="s">
        <v>285</v>
      </c>
      <c r="J31" s="405" t="s">
        <v>277</v>
      </c>
      <c r="K31" s="405" t="s">
        <v>286</v>
      </c>
      <c r="L31" s="405" t="s">
        <v>287</v>
      </c>
      <c r="M31" s="405" t="s">
        <v>288</v>
      </c>
      <c r="N31" s="405" t="s">
        <v>289</v>
      </c>
      <c r="O31" s="407" t="s">
        <v>267</v>
      </c>
    </row>
    <row r="32" spans="1:15" s="397" customFormat="1" ht="207.75" customHeight="1" outlineLevel="1">
      <c r="A32" s="385" t="s">
        <v>180</v>
      </c>
      <c r="B32" s="410" t="s">
        <v>16</v>
      </c>
      <c r="C32" s="405" t="s">
        <v>278</v>
      </c>
      <c r="D32" s="405" t="s">
        <v>279</v>
      </c>
      <c r="E32" s="405" t="s">
        <v>290</v>
      </c>
      <c r="F32" s="406" t="s">
        <v>291</v>
      </c>
      <c r="G32" s="405" t="s">
        <v>280</v>
      </c>
      <c r="H32" s="405" t="s">
        <v>292</v>
      </c>
      <c r="I32" s="405" t="s">
        <v>293</v>
      </c>
      <c r="J32" s="405" t="s">
        <v>281</v>
      </c>
      <c r="K32" s="405" t="s">
        <v>294</v>
      </c>
      <c r="L32" s="405" t="s">
        <v>295</v>
      </c>
      <c r="M32" s="405" t="s">
        <v>296</v>
      </c>
      <c r="N32" s="405" t="s">
        <v>297</v>
      </c>
      <c r="O32" s="407" t="s">
        <v>268</v>
      </c>
    </row>
    <row r="33" spans="1:15" s="383" customFormat="1" ht="24.95" hidden="1" customHeight="1" outlineLevel="1">
      <c r="A33" s="385" t="s">
        <v>183</v>
      </c>
      <c r="B33" s="410"/>
      <c r="C33" s="483" t="s">
        <v>243</v>
      </c>
      <c r="D33" s="483" t="s">
        <v>244</v>
      </c>
      <c r="E33" s="483" t="s">
        <v>245</v>
      </c>
      <c r="F33" s="485" t="s">
        <v>246</v>
      </c>
      <c r="G33" s="488"/>
      <c r="H33" s="483" t="s">
        <v>247</v>
      </c>
      <c r="I33" s="483" t="s">
        <v>248</v>
      </c>
      <c r="J33" s="425"/>
      <c r="K33" s="483" t="s">
        <v>249</v>
      </c>
      <c r="L33" s="483" t="s">
        <v>250</v>
      </c>
      <c r="M33" s="483" t="s">
        <v>251</v>
      </c>
      <c r="N33" s="483" t="s">
        <v>252</v>
      </c>
      <c r="O33" s="482" t="s">
        <v>253</v>
      </c>
    </row>
    <row r="34" spans="1:15" s="383" customFormat="1" ht="24.95" hidden="1" customHeight="1" outlineLevel="1">
      <c r="A34" s="385"/>
      <c r="B34" s="410"/>
      <c r="C34" s="484"/>
      <c r="D34" s="484"/>
      <c r="E34" s="484"/>
      <c r="F34" s="486"/>
      <c r="G34" s="488"/>
      <c r="H34" s="483"/>
      <c r="I34" s="483"/>
      <c r="J34" s="425"/>
      <c r="K34" s="483"/>
      <c r="L34" s="483"/>
      <c r="M34" s="483"/>
      <c r="N34" s="483"/>
      <c r="O34" s="482"/>
    </row>
    <row r="35" spans="1:15" s="383" customFormat="1" ht="24.95" hidden="1" customHeight="1" outlineLevel="1">
      <c r="A35" s="385"/>
      <c r="B35" s="410"/>
      <c r="C35" s="484"/>
      <c r="D35" s="484"/>
      <c r="E35" s="484"/>
      <c r="F35" s="486"/>
      <c r="G35" s="488"/>
      <c r="H35" s="483"/>
      <c r="I35" s="483"/>
      <c r="J35" s="425"/>
      <c r="K35" s="483"/>
      <c r="L35" s="483"/>
      <c r="M35" s="483"/>
      <c r="N35" s="483"/>
      <c r="O35" s="482"/>
    </row>
    <row r="36" spans="1:15" s="383" customFormat="1" ht="24.95" hidden="1" customHeight="1" outlineLevel="1">
      <c r="A36" s="385"/>
      <c r="B36" s="410"/>
      <c r="C36" s="484"/>
      <c r="D36" s="484"/>
      <c r="E36" s="484"/>
      <c r="F36" s="486"/>
      <c r="G36" s="488"/>
      <c r="H36" s="483"/>
      <c r="I36" s="483"/>
      <c r="J36" s="425"/>
      <c r="K36" s="483"/>
      <c r="L36" s="483"/>
      <c r="M36" s="483"/>
      <c r="N36" s="483"/>
      <c r="O36" s="482"/>
    </row>
    <row r="37" spans="1:15" s="383" customFormat="1" ht="24.95" hidden="1" customHeight="1" outlineLevel="1">
      <c r="A37" s="386" t="s">
        <v>185</v>
      </c>
      <c r="B37" s="411"/>
      <c r="C37" s="484"/>
      <c r="D37" s="484"/>
      <c r="E37" s="484"/>
      <c r="F37" s="486"/>
      <c r="G37" s="488"/>
      <c r="H37" s="483"/>
      <c r="I37" s="483"/>
      <c r="J37" s="425"/>
      <c r="K37" s="483"/>
      <c r="L37" s="483"/>
      <c r="M37" s="483"/>
      <c r="N37" s="483"/>
      <c r="O37" s="482"/>
    </row>
    <row r="38" spans="1:15" s="383" customFormat="1" ht="24.95" hidden="1" customHeight="1" outlineLevel="1">
      <c r="A38" s="385"/>
      <c r="B38" s="410"/>
      <c r="C38" s="484"/>
      <c r="D38" s="484"/>
      <c r="E38" s="484"/>
      <c r="F38" s="486"/>
      <c r="G38" s="488"/>
      <c r="H38" s="483"/>
      <c r="I38" s="483"/>
      <c r="J38" s="425"/>
      <c r="K38" s="483"/>
      <c r="L38" s="483"/>
      <c r="M38" s="483"/>
      <c r="N38" s="483"/>
      <c r="O38" s="482"/>
    </row>
    <row r="39" spans="1:15" s="383" customFormat="1" ht="24.95" hidden="1" customHeight="1" outlineLevel="1">
      <c r="A39" s="387" t="s">
        <v>184</v>
      </c>
      <c r="B39" s="412"/>
      <c r="C39" s="484"/>
      <c r="D39" s="484"/>
      <c r="E39" s="484"/>
      <c r="F39" s="486"/>
      <c r="G39" s="488"/>
      <c r="H39" s="483"/>
      <c r="I39" s="483"/>
      <c r="J39" s="425"/>
      <c r="K39" s="483"/>
      <c r="L39" s="483"/>
      <c r="M39" s="483"/>
      <c r="N39" s="483"/>
      <c r="O39" s="482"/>
    </row>
    <row r="40" spans="1:15" s="383" customFormat="1" ht="24.95" hidden="1" customHeight="1" outlineLevel="1">
      <c r="A40" s="385"/>
      <c r="B40" s="410"/>
      <c r="C40" s="484"/>
      <c r="D40" s="484"/>
      <c r="E40" s="484"/>
      <c r="F40" s="486"/>
      <c r="G40" s="488"/>
      <c r="H40" s="483"/>
      <c r="I40" s="483"/>
      <c r="J40" s="425"/>
      <c r="K40" s="483"/>
      <c r="L40" s="483"/>
      <c r="M40" s="483"/>
      <c r="N40" s="483"/>
      <c r="O40" s="482"/>
    </row>
    <row r="41" spans="1:15" s="383" customFormat="1" ht="24.95" hidden="1" customHeight="1" outlineLevel="1">
      <c r="A41" s="389"/>
      <c r="B41" s="414"/>
      <c r="C41" s="484"/>
      <c r="D41" s="484"/>
      <c r="E41" s="484"/>
      <c r="F41" s="487"/>
      <c r="G41" s="488"/>
      <c r="H41" s="483"/>
      <c r="I41" s="483"/>
      <c r="J41" s="425"/>
      <c r="K41" s="483"/>
      <c r="L41" s="483"/>
      <c r="M41" s="483"/>
      <c r="N41" s="483"/>
      <c r="O41" s="482"/>
    </row>
    <row r="42" spans="1:15" ht="24.95" hidden="1" customHeight="1">
      <c r="A42" s="385" t="s">
        <v>186</v>
      </c>
      <c r="B42" s="410"/>
      <c r="C42" s="483" t="s">
        <v>254</v>
      </c>
      <c r="D42" s="483" t="s">
        <v>255</v>
      </c>
      <c r="E42" s="483" t="s">
        <v>256</v>
      </c>
      <c r="F42" s="485" t="s">
        <v>257</v>
      </c>
      <c r="G42" s="488"/>
      <c r="H42" s="483" t="s">
        <v>258</v>
      </c>
      <c r="I42" s="483" t="s">
        <v>259</v>
      </c>
      <c r="J42" s="425"/>
      <c r="K42" s="483" t="s">
        <v>260</v>
      </c>
      <c r="L42" s="483" t="s">
        <v>261</v>
      </c>
      <c r="M42" s="483" t="s">
        <v>262</v>
      </c>
      <c r="N42" s="483" t="s">
        <v>263</v>
      </c>
      <c r="O42" s="482" t="s">
        <v>264</v>
      </c>
    </row>
    <row r="43" spans="1:15" ht="24.95" hidden="1" customHeight="1">
      <c r="A43" s="385"/>
      <c r="B43" s="410"/>
      <c r="C43" s="484"/>
      <c r="D43" s="484"/>
      <c r="E43" s="484"/>
      <c r="F43" s="486"/>
      <c r="G43" s="488"/>
      <c r="H43" s="483"/>
      <c r="I43" s="483"/>
      <c r="J43" s="425"/>
      <c r="K43" s="483"/>
      <c r="L43" s="483"/>
      <c r="M43" s="483"/>
      <c r="N43" s="483"/>
      <c r="O43" s="482"/>
    </row>
    <row r="44" spans="1:15" ht="24.95" hidden="1" customHeight="1">
      <c r="A44" s="385"/>
      <c r="B44" s="410"/>
      <c r="C44" s="484"/>
      <c r="D44" s="484"/>
      <c r="E44" s="484"/>
      <c r="F44" s="486"/>
      <c r="G44" s="488"/>
      <c r="H44" s="483"/>
      <c r="I44" s="483"/>
      <c r="J44" s="425"/>
      <c r="K44" s="483"/>
      <c r="L44" s="483"/>
      <c r="M44" s="483"/>
      <c r="N44" s="483"/>
      <c r="O44" s="482"/>
    </row>
    <row r="45" spans="1:15" ht="24.95" hidden="1" customHeight="1">
      <c r="A45" s="385"/>
      <c r="B45" s="410"/>
      <c r="C45" s="484"/>
      <c r="D45" s="484"/>
      <c r="E45" s="484"/>
      <c r="F45" s="486"/>
      <c r="G45" s="488"/>
      <c r="H45" s="483"/>
      <c r="I45" s="483"/>
      <c r="J45" s="425"/>
      <c r="K45" s="483"/>
      <c r="L45" s="483"/>
      <c r="M45" s="483"/>
      <c r="N45" s="483"/>
      <c r="O45" s="482"/>
    </row>
    <row r="46" spans="1:15" ht="24.95" hidden="1" customHeight="1">
      <c r="A46" s="386" t="s">
        <v>187</v>
      </c>
      <c r="B46" s="411"/>
      <c r="C46" s="484"/>
      <c r="D46" s="484"/>
      <c r="E46" s="484"/>
      <c r="F46" s="486"/>
      <c r="G46" s="488"/>
      <c r="H46" s="483"/>
      <c r="I46" s="483"/>
      <c r="J46" s="425"/>
      <c r="K46" s="483"/>
      <c r="L46" s="483"/>
      <c r="M46" s="483"/>
      <c r="N46" s="483"/>
      <c r="O46" s="482"/>
    </row>
    <row r="47" spans="1:15" ht="24.95" hidden="1" customHeight="1">
      <c r="A47" s="385"/>
      <c r="B47" s="410"/>
      <c r="C47" s="484"/>
      <c r="D47" s="484"/>
      <c r="E47" s="484"/>
      <c r="F47" s="486"/>
      <c r="G47" s="488"/>
      <c r="H47" s="483"/>
      <c r="I47" s="483"/>
      <c r="J47" s="425"/>
      <c r="K47" s="483"/>
      <c r="L47" s="483"/>
      <c r="M47" s="483"/>
      <c r="N47" s="483"/>
      <c r="O47" s="482"/>
    </row>
    <row r="48" spans="1:15" ht="24.95" hidden="1" customHeight="1">
      <c r="A48" s="387" t="s">
        <v>184</v>
      </c>
      <c r="B48" s="412"/>
      <c r="C48" s="484"/>
      <c r="D48" s="484"/>
      <c r="E48" s="484"/>
      <c r="F48" s="486"/>
      <c r="G48" s="488"/>
      <c r="H48" s="483"/>
      <c r="I48" s="483"/>
      <c r="J48" s="425"/>
      <c r="K48" s="483"/>
      <c r="L48" s="483"/>
      <c r="M48" s="483"/>
      <c r="N48" s="483"/>
      <c r="O48" s="482"/>
    </row>
    <row r="49" spans="1:15" ht="24.95" hidden="1" customHeight="1">
      <c r="A49" s="385"/>
      <c r="B49" s="410"/>
      <c r="C49" s="484"/>
      <c r="D49" s="484"/>
      <c r="E49" s="484"/>
      <c r="F49" s="486"/>
      <c r="G49" s="488"/>
      <c r="H49" s="483"/>
      <c r="I49" s="483"/>
      <c r="J49" s="425"/>
      <c r="K49" s="483"/>
      <c r="L49" s="483"/>
      <c r="M49" s="483"/>
      <c r="N49" s="483"/>
      <c r="O49" s="482"/>
    </row>
    <row r="50" spans="1:15" ht="24.95" hidden="1" customHeight="1" thickBot="1">
      <c r="A50" s="393"/>
      <c r="B50" s="410"/>
      <c r="C50" s="484"/>
      <c r="D50" s="484"/>
      <c r="E50" s="484"/>
      <c r="F50" s="487"/>
      <c r="G50" s="488"/>
      <c r="H50" s="483"/>
      <c r="I50" s="483"/>
      <c r="J50" s="425"/>
      <c r="K50" s="483"/>
      <c r="L50" s="483"/>
      <c r="M50" s="483"/>
      <c r="N50" s="483"/>
      <c r="O50" s="482"/>
    </row>
    <row r="57" spans="1:15" ht="24.95" customHeight="1">
      <c r="D57" s="395"/>
      <c r="E57" s="395"/>
      <c r="F57" s="395"/>
    </row>
  </sheetData>
  <mergeCells count="60">
    <mergeCell ref="O4:O12"/>
    <mergeCell ref="C4:C12"/>
    <mergeCell ref="D4:D12"/>
    <mergeCell ref="E4:E12"/>
    <mergeCell ref="F4:F12"/>
    <mergeCell ref="G4:G12"/>
    <mergeCell ref="H4:H12"/>
    <mergeCell ref="I4:I12"/>
    <mergeCell ref="K4:K12"/>
    <mergeCell ref="L4:L12"/>
    <mergeCell ref="M4:M12"/>
    <mergeCell ref="N4:N12"/>
    <mergeCell ref="O13:O21"/>
    <mergeCell ref="C13:C21"/>
    <mergeCell ref="D13:D21"/>
    <mergeCell ref="E13:E21"/>
    <mergeCell ref="F13:F21"/>
    <mergeCell ref="G13:G21"/>
    <mergeCell ref="H13:H21"/>
    <mergeCell ref="I13:I21"/>
    <mergeCell ref="K13:K21"/>
    <mergeCell ref="L13:L21"/>
    <mergeCell ref="M13:M21"/>
    <mergeCell ref="N13:N21"/>
    <mergeCell ref="O22:O30"/>
    <mergeCell ref="C22:C30"/>
    <mergeCell ref="D22:D30"/>
    <mergeCell ref="E22:E30"/>
    <mergeCell ref="F22:F30"/>
    <mergeCell ref="G22:G30"/>
    <mergeCell ref="H22:H30"/>
    <mergeCell ref="I22:I30"/>
    <mergeCell ref="K22:K30"/>
    <mergeCell ref="L22:L30"/>
    <mergeCell ref="M22:M30"/>
    <mergeCell ref="N22:N30"/>
    <mergeCell ref="O33:O41"/>
    <mergeCell ref="C33:C41"/>
    <mergeCell ref="D33:D41"/>
    <mergeCell ref="E33:E41"/>
    <mergeCell ref="F33:F41"/>
    <mergeCell ref="G33:G41"/>
    <mergeCell ref="H33:H41"/>
    <mergeCell ref="I33:I41"/>
    <mergeCell ref="K33:K41"/>
    <mergeCell ref="L33:L41"/>
    <mergeCell ref="M33:M41"/>
    <mergeCell ref="N33:N41"/>
    <mergeCell ref="O42:O50"/>
    <mergeCell ref="C42:C50"/>
    <mergeCell ref="D42:D50"/>
    <mergeCell ref="E42:E50"/>
    <mergeCell ref="F42:F50"/>
    <mergeCell ref="G42:G50"/>
    <mergeCell ref="H42:H50"/>
    <mergeCell ref="I42:I50"/>
    <mergeCell ref="K42:K50"/>
    <mergeCell ref="L42:L50"/>
    <mergeCell ref="M42:M50"/>
    <mergeCell ref="N42:N50"/>
  </mergeCells>
  <phoneticPr fontId="2"/>
  <dataValidations count="1">
    <dataValidation errorStyle="warning" allowBlank="1" showInputMessage="1" showErrorMessage="1" errorTitle="入力出来ません" sqref="C22:O22 C13:O13 C42:O42 C4:O4 C31:O33" xr:uid="{460C76BD-F11C-4508-BA21-A91DF6C131B2}"/>
  </dataValidations>
  <pageMargins left="0.70866141732283472" right="0.70866141732283472" top="0.74803149606299213" bottom="0.74803149606299213" header="0.31496062992125984" footer="0.31496062992125984"/>
  <pageSetup paperSize="8" scale="13" orientation="landscape" r:id="rId1"/>
  <colBreaks count="3" manualBreakCount="3">
    <brk id="7" max="1048575" man="1"/>
    <brk id="8" max="1048575" man="1"/>
    <brk id="10" max="1048575" man="1"/>
  </col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9457ca88-d876-4a31-80e2-1f02dded7376">TC27X5PUFAVU-1190888002-581</_dlc_DocId>
    <_dlc_DocIdUrl xmlns="9457ca88-d876-4a31-80e2-1f02dded7376">
      <Url>https://mitsubishielectricgroup.sharepoint.com/sites/011759/_layouts/15/DocIdRedir.aspx?ID=TC27X5PUFAVU-1190888002-581</Url>
      <Description>TC27X5PUFAVU-1190888002-581</Description>
    </_dlc_DocIdUrl>
    <SharedWithUsers xmlns="9457ca88-d876-4a31-80e2-1f02dded7376">
      <UserInfo>
        <DisplayName>Morita Tatsumi/森田 達見(MELCO/馬電 営業一)</DisplayName>
        <AccountId>405</AccountId>
        <AccountType/>
      </UserInfo>
      <UserInfo>
        <DisplayName>FUTAGAMI YUUSUKE/二上 雄介(ＬＥ/中部/電住家電・住設)</DisplayName>
        <AccountId>1172</AccountId>
        <AccountType/>
      </UserInfo>
      <UserInfo>
        <DisplayName>OOI KOUJI/大井 浩次(ＬＥ/中部/電住家電・住設)</DisplayName>
        <AccountId>1173</AccountId>
        <AccountType/>
      </UserInfo>
      <UserInfo>
        <DisplayName>YONEDA SHUUJI/米田 修司(ＬＥ/中部/電住家電・住設)</DisplayName>
        <AccountId>1174</AccountId>
        <AccountType/>
      </UserInfo>
      <UserInfo>
        <DisplayName>Kumita Takuto/汲田 拓斗(MELCO/馬電 営業一)</DisplayName>
        <AccountId>1114</AccountId>
        <AccountType/>
      </UserInfo>
    </SharedWithUsers>
    <lcf76f155ced4ddcb4097134ff3c332f xmlns="92404e6a-c503-457a-b025-b6e18f8f17d6">
      <Terms xmlns="http://schemas.microsoft.com/office/infopath/2007/PartnerControls"/>
    </lcf76f155ced4ddcb4097134ff3c332f>
    <TaxCatchAll xmlns="9457ca88-d876-4a31-80e2-1f02dded737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1DB2D1486CF9149A34AB0F7430843DF" ma:contentTypeVersion="15" ma:contentTypeDescription="新しいドキュメントを作成します。" ma:contentTypeScope="" ma:versionID="dc5a23fd5ff45c1aadef8644f0cc8f45">
  <xsd:schema xmlns:xsd="http://www.w3.org/2001/XMLSchema" xmlns:xs="http://www.w3.org/2001/XMLSchema" xmlns:p="http://schemas.microsoft.com/office/2006/metadata/properties" xmlns:ns2="9457ca88-d876-4a31-80e2-1f02dded7376" xmlns:ns3="92404e6a-c503-457a-b025-b6e18f8f17d6" targetNamespace="http://schemas.microsoft.com/office/2006/metadata/properties" ma:root="true" ma:fieldsID="f153f9e78ecd8dfa8effa3f2bea59ac5" ns2:_="" ns3:_="">
    <xsd:import namespace="9457ca88-d876-4a31-80e2-1f02dded7376"/>
    <xsd:import namespace="92404e6a-c503-457a-b025-b6e18f8f17d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MediaServiceGenerationTime" minOccurs="0"/>
                <xsd:element ref="ns3:MediaServiceEventHashCode" minOccurs="0"/>
                <xsd:element ref="ns3:MediaLengthInSeconds" minOccurs="0"/>
                <xsd:element ref="ns3:MediaServiceDateTaken" minOccurs="0"/>
                <xsd:element ref="ns3:MediaServiceSearchProperties"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57ca88-d876-4a31-80e2-1f02dded7376" elementFormDefault="qualified">
    <xsd:import namespace="http://schemas.microsoft.com/office/2006/documentManagement/types"/>
    <xsd:import namespace="http://schemas.microsoft.com/office/infopath/2007/PartnerControls"/>
    <xsd:element name="_dlc_DocId" ma:index="8" nillable="true" ma:displayName="ドキュメント ID 値" ma:description="このアイテムに割り当てられているドキュメント ID の値です。" ma:indexed="true" ma:internalName="_dlc_DocId" ma:readOnly="true">
      <xsd:simpleType>
        <xsd:restriction base="dms:Text"/>
      </xsd:simpleType>
    </xsd:element>
    <xsd:element name="_dlc_DocIdUrl" ma:index="9"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を保持" ma:description="追加時に ID を保持します。" ma:hidden="true" ma:internalName="_dlc_DocIdPersistId" ma:readOnly="true">
      <xsd:simpleType>
        <xsd:restriction base="dms:Boolean"/>
      </xsd:simpleType>
    </xsd:element>
    <xsd:element name="SharedWithUsers" ma:index="13"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f294d12d-1a90-4afb-bc7f-629056688252}" ma:internalName="TaxCatchAll" ma:showField="CatchAllData" ma:web="9457ca88-d876-4a31-80e2-1f02dded737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2404e6a-c503-457a-b025-b6e18f8f17d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9e8076fe-bb0c-488f-ac76-058e9f0b257c"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4FECFD-4336-4A11-BFB8-A2A25FF818C3}">
  <ds:schemaRefs>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purl.org/dc/dcmitype/"/>
    <ds:schemaRef ds:uri="http://www.w3.org/XML/1998/namespace"/>
    <ds:schemaRef ds:uri="92404e6a-c503-457a-b025-b6e18f8f17d6"/>
    <ds:schemaRef ds:uri="http://purl.org/dc/terms/"/>
    <ds:schemaRef ds:uri="http://schemas.openxmlformats.org/package/2006/metadata/core-properties"/>
    <ds:schemaRef ds:uri="9457ca88-d876-4a31-80e2-1f02dded7376"/>
  </ds:schemaRefs>
</ds:datastoreItem>
</file>

<file path=customXml/itemProps2.xml><?xml version="1.0" encoding="utf-8"?>
<ds:datastoreItem xmlns:ds="http://schemas.openxmlformats.org/officeDocument/2006/customXml" ds:itemID="{08263C51-B1BA-4D9F-9AB1-2D92C0B5C2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57ca88-d876-4a31-80e2-1f02dded7376"/>
    <ds:schemaRef ds:uri="92404e6a-c503-457a-b025-b6e18f8f17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62B8C1-6023-40F1-A5C2-7E15B4299546}">
  <ds:schemaRefs>
    <ds:schemaRef ds:uri="http://schemas.microsoft.com/sharepoint/events"/>
  </ds:schemaRefs>
</ds:datastoreItem>
</file>

<file path=customXml/itemProps4.xml><?xml version="1.0" encoding="utf-8"?>
<ds:datastoreItem xmlns:ds="http://schemas.openxmlformats.org/officeDocument/2006/customXml" ds:itemID="{5DF5C20A-C555-4079-BA49-D765E1B37F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全国</vt:lpstr>
      <vt:lpstr>コスト参照</vt:lpstr>
      <vt:lpstr>形名一覧 </vt:lpstr>
      <vt:lpstr>DATA</vt:lpstr>
      <vt:lpstr>ランコス</vt:lpstr>
      <vt:lpstr>試算条件</vt:lpstr>
      <vt:lpstr>ランコス!Print_Area</vt:lpstr>
      <vt:lpstr>'形名一覧 '!Print_Area</vt:lpstr>
      <vt:lpstr>全国!Print_Area</vt:lpstr>
      <vt:lpstr>'形名一覧 '!Print_Titles</vt:lpstr>
      <vt:lpstr>試算条件!Print_Titles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海老原芳樹</dc:creator>
  <cp:keywords/>
  <dc:description/>
  <cp:lastModifiedBy>Hasuhara Koharu/蓮原 幸栄(MELCO/群馬 給湯企)</cp:lastModifiedBy>
  <cp:revision/>
  <cp:lastPrinted>2025-06-20T01:07:31Z</cp:lastPrinted>
  <dcterms:created xsi:type="dcterms:W3CDTF">2021-01-25T06:58:46Z</dcterms:created>
  <dcterms:modified xsi:type="dcterms:W3CDTF">2025-06-26T02:27:43Z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0x010100E1DB2D1486CF9149A34AB0F7430843DF</vt:lpwstr>
  </property>
  <property fmtid="{D5CDD505-2E9C-101B-9397-08002B2CF9AE}" pid="5" name="_dlc_DocIdItemGuid">
    <vt:lpwstr>b19019e3-48d4-435c-84a6-4ebc9850d68d</vt:lpwstr>
  </property>
  <property fmtid="{D5CDD505-2E9C-101B-9397-08002B2CF9AE}" pid="6" name="MediaServiceImageTags">
    <vt:lpwstr/>
  </property>
</Properties>
</file>